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Skumatz\Documents\CurrentDocs\CTEEB2017\EvalPlan2019-21\"/>
    </mc:Choice>
  </mc:AlternateContent>
  <xr:revisionPtr revIDLastSave="0" documentId="13_ncr:1_{C9AE8E8D-2573-4B89-B61C-97197D9A5B0D}" xr6:coauthVersionLast="45" xr6:coauthVersionMax="45" xr10:uidLastSave="{00000000-0000-0000-0000-000000000000}"/>
  <bookViews>
    <workbookView xWindow="-90" yWindow="-90" windowWidth="19380" windowHeight="10380" xr2:uid="{95CD4CA5-D57B-4845-A9ED-BBE3386A3E9D}"/>
  </bookViews>
  <sheets>
    <sheet name="COMBO" sheetId="1" r:id="rId1"/>
  </sheets>
  <definedNames>
    <definedName name="_xlnm.Print_Area" localSheetId="0">COMBO!$A$1:$O$54</definedName>
    <definedName name="_xlnm.Print_Titles" localSheetId="0">COMBO!$9:$9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1" l="1"/>
  <c r="E7" i="1"/>
  <c r="E6" i="1"/>
  <c r="E4" i="1" l="1"/>
</calcChain>
</file>

<file path=xl/sharedStrings.xml><?xml version="1.0" encoding="utf-8"?>
<sst xmlns="http://schemas.openxmlformats.org/spreadsheetml/2006/main" count="346" uniqueCount="293">
  <si>
    <t>&lt;=Available 2021 budget-Allocated for 2021 ($1.2 Million) + Unspent contingency</t>
  </si>
  <si>
    <t>&lt;= Net cost for selected projects</t>
  </si>
  <si>
    <t>&lt;= Number of Add-on projects</t>
  </si>
  <si>
    <t>&lt;=Number of "new" projects / RFPs</t>
  </si>
  <si>
    <t>Row</t>
  </si>
  <si>
    <t>Discussion / Main Topics Raised</t>
  </si>
  <si>
    <t>Add'l Budget</t>
  </si>
  <si>
    <t>Firm</t>
  </si>
  <si>
    <t>Extra Notes</t>
  </si>
  <si>
    <t>Priority for 2021</t>
  </si>
  <si>
    <t>Include/Exclude (1/0)</t>
  </si>
  <si>
    <t>Key Outputs promised (short)</t>
  </si>
  <si>
    <t>Detailed Description of Project - Highest priority Items</t>
  </si>
  <si>
    <t>Caveat / rationale / considerations</t>
  </si>
  <si>
    <t>Overrun from MF survey response problems from COVID-19, refinements in methods to accommodate obtaining on-site data.</t>
  </si>
  <si>
    <t>TRC</t>
  </si>
  <si>
    <t>VH</t>
  </si>
  <si>
    <t>Budget issues</t>
  </si>
  <si>
    <t>Work is completed. Covid prevented contractor from doing workplan as bid.  This forced extra work in developing a remote collection process that was used. Money is only those extra COVID related costs.</t>
  </si>
  <si>
    <t>Ran over costs for Phase 1; came to compromise for funds for Phase 2 primary research.</t>
  </si>
  <si>
    <t>ERS</t>
  </si>
  <si>
    <t>info</t>
  </si>
  <si>
    <t>Phase 1 of the PSD review ran over budget a bit; we negotiated a shared responsibility and also compromised on funds for Phase 2.</t>
  </si>
  <si>
    <t>Evergreen</t>
  </si>
  <si>
    <t>Decisions / adjustments likely to happen next year</t>
  </si>
  <si>
    <t>Project experienced significant data delays and data complexities, and is making database for use in additional project</t>
  </si>
  <si>
    <t>ODC</t>
  </si>
  <si>
    <t xml:space="preserve">Funds are to partially  compensate contractor for an unreasonably extended effort to complete routine data requests. Data request #1 was submitted 11/7/19. Work continues in Jan 2021 to obtain missing records and fill empty fields in the utility responses. </t>
  </si>
  <si>
    <t>Augment - multiple topics to be examined for additions: To address additional C&amp;I Profiling, adding stronger equity and additional profiling detail</t>
  </si>
  <si>
    <t>Could be $35-$75K</t>
  </si>
  <si>
    <t>H</t>
  </si>
  <si>
    <t>In-depth profiling of C&amp;I for equity, access, participation, geographic differences, including DECD distressed areas.</t>
  </si>
  <si>
    <t xml:space="preserve">Extra funds will augment the customer/participant profiling task of the large C&amp;I  sector. Additional deliverables include deeper analysis of program and customer equity and the a database of program and consumption records of large and small C&amp;I sectors for the years 2017-2019. The database will be available to other evaluation contractors.  </t>
  </si>
  <si>
    <t>Augment - multiple topics to be examined for additions: Strong interest in additional in-depth research on workforce and customer engagement platform; many elements</t>
  </si>
  <si>
    <t>Illume</t>
  </si>
  <si>
    <t>Strong evaluation of programs under all 3 initiatives including workforce development; Template design features to assure evaluability suitable for each initiative type; work toward estimating savings for a couple of more mature programs, and if not possible, identifying specific design/tracking changes or parameters needed to support savings estimates in future.</t>
  </si>
  <si>
    <t>Extra funds are earmarked to expand this project to cover the extensive investment in  training and education services funded by utility public goods charges. There is particular need to evaluate workforce development and the customer engagement portions of this initiative.  There has not been an evaluation in more than 10 years, despite the fact that that earlier evaluation was found to be extremely helpful. Extra funds will allow deeper assessment of most important activities within the three types of training and education categories.</t>
  </si>
  <si>
    <t xml:space="preserve">Augment - multiple efforts to be examined for additions: 1) Detailed / expanded equity analysis; 2) Program-data-based review of COVID-19 related changes in new program delivery methods / value of virtual audits; </t>
  </si>
  <si>
    <t>NMR</t>
  </si>
  <si>
    <t>Extra funds are added to cover specific areas of interest.  These include an expanded investigation of participation/equity; program data-based review of COVID-19 related changes and impacts, particularly the use of remote audits and their applicability in post-COVID program.</t>
  </si>
  <si>
    <t>Augment - multiple efforts: Research on definitions for DEEP to consider in their public process; potential facilitation; identified after kickoff and initial design; additional interest in barriers to weatherization (this study or R1983)</t>
  </si>
  <si>
    <t>1-2 recommended "definitions", discussion, and associated quantitative estimate(s) of SFWx goal progress/status, with metric(s) that can be calculated regularly and cost-effectively in the future.  Some additional funding as well to coordinate with DEEP and possibly some input or support related to public process.</t>
  </si>
  <si>
    <t>Current project only addresses UI; add funds to add evaluation of certain Eversource programs.  Option:  consider some fund sharing for those projects being evaluated in MA?</t>
  </si>
  <si>
    <t>Will need to find a way to transfer money to Guidehouse who currently is conducting studies under the MA evaluation framework.  , or figure out a way to shift some of that responsibility to the CT contractor DNV GL</t>
  </si>
  <si>
    <t>Additional research on program barriers.  Note that project is near draft; would delay project a bit, but still before June.</t>
  </si>
  <si>
    <t>Work completed thus far indicates that R&amp;A represents much more savings potential than from new construction, while also addressing large lost opportunities. However, as a new sector with few home improvement projects or contractors focused on energy efficiency, there are large barriers to developing this market.  Project extension is to delve deeper into these barriers and to develop a set of recommendations for overcoming them.</t>
  </si>
  <si>
    <t xml:space="preserve">C&amp;I baseline / code compliance / equipment and systems market assessment.  Add compliance elements to study; strong synergy; not necessarily on-site.  </t>
  </si>
  <si>
    <t>Estimated code compliance rates for NRNC; program design recommendations</t>
  </si>
  <si>
    <t>NTG of upstream HVAC &amp; foodservice - uncertain where C1902 will end up, but potential to incorporate these.  Near term applications could cost about $100K; broader review of NTG issues about $150K.</t>
  </si>
  <si>
    <t>$100 budget originally; suggested addition to $150</t>
  </si>
  <si>
    <t>NTGR for C&amp;I upstream non-lighting measures by category</t>
  </si>
  <si>
    <t>NTGRs were studied for EO and upstream lighting in a recently completed study, and the recently resumed study C1902 is looking at NTGRs for new construction.  However, NTGR for upstream non-lighting measures constitutes a gap in recent and current impact evaluation efforts.  While the methods to be used in study C1902 have not been entirely pinned down yet, it is likely that there will be at least some synergies in working examination of NTGRs for upstream non-lighting measures into that study.  Therefore, this issue will be addressed as an add-on to study C1902.</t>
  </si>
  <si>
    <t>Trigger one or the other study depending on EISA.  If fast EISA, then shelf stocking; if slower, then sales study to check for backsliding</t>
  </si>
  <si>
    <t>(prev $110 &amp; $40)</t>
  </si>
  <si>
    <t>NMR or SCS</t>
  </si>
  <si>
    <t>Implement one at appropriate time in 2021 based on EISA prediction</t>
  </si>
  <si>
    <t xml:space="preserve">Next step tracking to make sure market is behaving as expected, tailored to whether EISA is implemented well/soon, or later.  </t>
  </si>
  <si>
    <t xml:space="preserve">Lighting remains an important part of the programs, and a near-term continuation of tracking is needed to make sure expected progress remains in the sector.  If EISA is delayed, then a study of lighting sales will inform how much non-efficient lighting is still being sold. If EISA is implemented soon, then shelf stocking will help determine how long existing stock remains to be sold before store inventories are cleared of inefficient product. </t>
  </si>
  <si>
    <t>New Projects with Substantial Interest (RFP) - Recommended or Discuss</t>
  </si>
  <si>
    <t>Budget for later phases would be about $300K.   Later phases; $200K+, and more than $300K with loggers.  2022 at earliest for Phase 2.</t>
  </si>
  <si>
    <t>Updated impact factors for important (growing) lighting controls measures.</t>
  </si>
  <si>
    <t>Focus on research on compliance / baseline.  Recognize full studies are very expensive and the aspects related to promulgation (often) end up partly negotiated.</t>
  </si>
  <si>
    <t>Much work already in MA; Recm: Lit review, adaptation plus upstream interviews.</t>
  </si>
  <si>
    <t>M</t>
  </si>
  <si>
    <t>Energy savings and cost effectiveness of low load residential new construction approaches.  Also customer acceptance, program implementation barriers, training needs will be addressed.</t>
  </si>
  <si>
    <t>1) Very limited research out there.  If important, identify that work to provide enough information to support program development.  2) Use results of that study to determine if fuller study needed (perhaps joint with another state ($200+)</t>
  </si>
  <si>
    <t>The C1902 - ECB NTG and Baseline study is providing industry standard practice (ISP) baselines and net to gross ratios for a set of priority PSD Section 2 lost opportunity C&amp;I measures.  Depending on the results of the C1902 study, additional research may be needed to expand the measure coverage to include TLEDs, LED fixtures, network lighting controls, packaged rooftop AC and heat pumps, furnaces and boilers.  Separate values for true new construction and end of life replacements will be developed.</t>
  </si>
  <si>
    <t>Behavior Program Evaluation</t>
  </si>
  <si>
    <t>MA is doing a project; consider contributing or fund some of the options to that study.</t>
  </si>
  <si>
    <t xml:space="preserve">Prev. studies $35-$70K. </t>
  </si>
  <si>
    <t>L</t>
  </si>
  <si>
    <t>Persistence Study for SEM</t>
  </si>
  <si>
    <t>Literature summary (ETO study by SBW, others); review and adapt for CT.  Discuss also participation.</t>
  </si>
  <si>
    <t>Lit survey would be about $25K.  Add RCx to the lit survey and update both values?</t>
  </si>
  <si>
    <t>Measure lifetimes for SEM program engagements.</t>
  </si>
  <si>
    <t>Strategic Energy Management (SEM) programs involve industrial customers that implement a wide variety of energy management practices, including operational, behavioral and process improvement measures.  Energy savings for these measures are often derived from a whole facility billing analysis that does not provide measure specific savings estimates.  Recent studies of SEM engagements in the Pacific Northwest and elsewhere have provided new data on the persistence of energy savings resulting from SEM engagements.  A literature review of SEM program lifetimes will be conducted and  the SEM program lifetime value in the PSD Appendix 4 Table A4.1 will be updated.</t>
  </si>
  <si>
    <t>Recent DNV-GL study for the Energy Trust of Oregon recommended a 7 year measure life for SEM measures.  CT PI more interested in RCx measures as SEM participation is low.  MA is also interested in updating their values based on the DNV-GL/ETO study.</t>
  </si>
  <si>
    <t xml:space="preserve">May not be many other studies; discuss also participation. </t>
  </si>
  <si>
    <t xml:space="preserve">Recommendations for field study of 3-5 RCx measures. </t>
  </si>
  <si>
    <t>Not Recommended 2021: Projects without Strong Support or Not Recommended during COVID-19 or needs more info</t>
  </si>
  <si>
    <t>Barriers to electrification</t>
  </si>
  <si>
    <t>Review results of R1965 an R2027; Board and DEEP provide additional policy clarity</t>
  </si>
  <si>
    <t>C&amp;I Hours of Use - focus on standalone HVAC</t>
  </si>
  <si>
    <t>Too large for "add-on" / needs competitive bid.  Likely better to wait until after COVID-19.</t>
  </si>
  <si>
    <t>Later, compete</t>
  </si>
  <si>
    <t>Heating and cooling equivalent full load hours for commercial buildings</t>
  </si>
  <si>
    <t>HES follow-up on Air sealing, duct sealing, insulation practices</t>
  </si>
  <si>
    <t>Recommendations for program improvements deriving from assessment of vendor performance and work quality, barriers, and additional savings potential, especially related to air sealing, duct sealing, and insulation.</t>
  </si>
  <si>
    <t>Controls for electric and gas measures</t>
  </si>
  <si>
    <t>Need to review C&amp;LM Plan; which are most important non-lighting controls.</t>
  </si>
  <si>
    <t>Savings values for limited number of controls - potentially EMS, HVAC controls (commercial) or HP controls (residential)</t>
  </si>
  <si>
    <t xml:space="preserve">As the Plan moves away from such high dependence on lighting, other measures, and "next" measures rise in importance.  Stakeholders are interested in review of control measures for electric and gas applications.  The discussion was wide-ranging, mentioning EMS, HVAC local controls / economizers (in commercial sector) or for residential Heat Pump controls and integrated controls.  </t>
  </si>
  <si>
    <t>New measure - home automation</t>
  </si>
  <si>
    <t>Not strong clarity / support from discussion.</t>
  </si>
  <si>
    <t xml:space="preserve">There was very limited discussion of this option outside the context of its influence on DR.  Home automation allows for greater DR participation, scheduling, geofencing, remote control when out of home.  </t>
  </si>
  <si>
    <t>New Measure - Advanced Power Strips</t>
  </si>
  <si>
    <t>Previous studies had difficulties with data and much push-back.</t>
  </si>
  <si>
    <t>Recommendations for retail and DI support of APS</t>
  </si>
  <si>
    <t>MF weatherization corridor CFM reduction factor, COPs, HOU, Weatherization</t>
  </si>
  <si>
    <t>Some info may be contributed from TRC C1941; Full study would be more than $300K.  Also difficult to accomplish now (COVID-19).</t>
  </si>
  <si>
    <t>Maybe later</t>
  </si>
  <si>
    <t>Maybe, based on results of X1941</t>
  </si>
  <si>
    <t xml:space="preserve">Recommendations on air sealing savings updated / improved over the Steven Winters study.  </t>
  </si>
  <si>
    <t>Evaluation of non-energy goals</t>
  </si>
  <si>
    <t>Not a study / may need policy discussions</t>
  </si>
  <si>
    <t>Support CT work reviewing NEIs in cost-effectiveness test.</t>
  </si>
  <si>
    <t>Provide policy and other support toward DEEP / State / Utility review of BC tests and possible integration of NEIs.  There is some interest, but current tests are very limited / restrictive toward NEIs.  Needs would be continually evolving.</t>
  </si>
  <si>
    <t>Difficult to identify as a contracted research project as needs would evolve.  Use in-house resources until "project" is better defined OR until CT has more clarify on allowed NEBs.  Also, for quantitative estimates, there is an existing project.</t>
  </si>
  <si>
    <t>Appliance recycling gross &amp; net savings</t>
  </si>
  <si>
    <t>MA doing work on both; adapt results to CT when this work complete.  ID if programs and contractors are same as MA.</t>
  </si>
  <si>
    <t xml:space="preserve">Updated PSD estimates of gross and net savings / NTG for recycled refrigerators and freezers and dehumidifiers if offered.  </t>
  </si>
  <si>
    <t>Residential Load Shapes (becoming more important)</t>
  </si>
  <si>
    <t xml:space="preserve">May already be incorporated into PSD coincidence, but alternative is add-on PSD study.  MA numbers for residential?  </t>
  </si>
  <si>
    <t>Residential loadshapes for key end-uses, adjusted to CT zone.</t>
  </si>
  <si>
    <t xml:space="preserve">Use model resources developed for MA and adjust to CT climate / latitude to update and improve loadshapes for CT.  </t>
  </si>
  <si>
    <t>Commercial Load Shapes (becoming more important)</t>
  </si>
  <si>
    <t xml:space="preserve">Best approach likely have DNV adapt MA load shape tool.  </t>
  </si>
  <si>
    <t>Perhaps $100K</t>
  </si>
  <si>
    <t>Load shapes for end-use categories (chillers, RTUs, lighting, HPs)</t>
  </si>
  <si>
    <t>MF Common area ductless heat pump</t>
  </si>
  <si>
    <t>MF common area lighting</t>
  </si>
  <si>
    <t>need more policy discussions in CT</t>
  </si>
  <si>
    <t>dnk</t>
  </si>
  <si>
    <t>Previous scope involved definition and metric, but DEEP has intentions around this definition, and is planning a public process.  Some additional work has involved understanding DEEP intentions and identifying the context of the work to date and applications for the work.  The $35k in additional funds are needed to address these expenses and complete the projects with some enhanced efforts.  NOTE: large on-site weatherization update was deferred in previous plan update (R1960)</t>
  </si>
  <si>
    <t>EO Impact Evaluation, Phase 1</t>
  </si>
  <si>
    <t>Study was in Plan; deferred to next cycle in 2020 update.</t>
  </si>
  <si>
    <t>SBEA Impact Evaluation</t>
  </si>
  <si>
    <t>5 year ISO says not yet needed.  This project is delayed because C1635 impact study just finished, and covered participants for 2016-17.  Was number C1920 and budgeted at $565.</t>
  </si>
  <si>
    <t>Eversource is implementing program across NH, MA, and CT.  The study should cover savings, effectiveness compared to OPower, and customer impressions, including comparisons to OPower.  An evaluation is being planned in MA to be done by Guidehouse. The study may be CT-specific if previous program or new program differ between states; if not, finding a means of contributing to that study may be most efficient way to include CT.  NOTE this project was in 3-year Plan, as project R1969, and deferred in 2020 update because project was discontinued (budget was $65K)</t>
  </si>
  <si>
    <t>Review APS support in other states and develop recommendations on whether and how CT should support this technology.  Expect this project would primarily be a program review, but should include staff interviews.  APS are key contributors to non-lighting savings in MA and RI and may be important in CT.  NOTE this project was included in 2020 update to 3-year plan as literature review, but deferred because manufactures were making studies difficult (was study X2006 and budgeted at $50K)</t>
  </si>
  <si>
    <t>Category</t>
  </si>
  <si>
    <t>New, Add to Plan</t>
  </si>
  <si>
    <t>Project Name</t>
  </si>
  <si>
    <t>RFP asap 2021</t>
  </si>
  <si>
    <t>Change $ to existing contract</t>
  </si>
  <si>
    <t>New, do not add this year; not feasible / Covid</t>
  </si>
  <si>
    <t>DISCUSS for clarity</t>
  </si>
  <si>
    <t>New, do not add - Covid and contingent on current project.</t>
  </si>
  <si>
    <t>New, don't add, being conducted in current project;  more detailed not possible / Covid.</t>
  </si>
  <si>
    <t>New, don't add, being conducted in current project</t>
  </si>
  <si>
    <t>New, do not add, needs policy first</t>
  </si>
  <si>
    <t>In Plan (2020), do not fund; data difficulties (X2006)</t>
  </si>
  <si>
    <t>New, do not add, contingent on current project, consider later</t>
  </si>
  <si>
    <t>In Plan (C1920), deferred to 2022/ISO</t>
  </si>
  <si>
    <t>In Plan (C1918), deferred to 2022/ISO</t>
  </si>
  <si>
    <t>In Plan, keep (R1968), New Project / RFP</t>
  </si>
  <si>
    <t>In plan, keep (R2015), New Project / RFP</t>
  </si>
  <si>
    <t>In Plan, keep (X1940), award later in year</t>
  </si>
  <si>
    <t>Budget no change w/ 2019 contracted project (X1931)</t>
  </si>
  <si>
    <t>Budget add'n for 2019 contracted project (X1941)</t>
  </si>
  <si>
    <t>Budget add'n for 2019 contracted project (R1982)</t>
  </si>
  <si>
    <t>Budget add'n for 2019 contracted project (C1901)</t>
  </si>
  <si>
    <t>Add to 2019 contracted project (C1901)</t>
  </si>
  <si>
    <t>Add to 2019 contracted project (X2022)</t>
  </si>
  <si>
    <t>Add to 2019 contracted project (R1983)</t>
  </si>
  <si>
    <t>Add to 2019 contracted project (R2029)</t>
  </si>
  <si>
    <t>Add to 2019 contracted project (X1932)</t>
  </si>
  <si>
    <t>Add to 2019 contracted project (R1959)</t>
  </si>
  <si>
    <t>Add to 2019 contracted project (C1902)</t>
  </si>
  <si>
    <t>In Plan, being done in MA, reconsider CT issues in 2022 (R1969)</t>
  </si>
  <si>
    <t>New, do not add; existing study, few CT obs to tailor/study</t>
  </si>
  <si>
    <t>ADD TO EXISTING CONTRACTS - Current Projects / Obligations; Project Budgets affected by COVID-19, data, etc.</t>
  </si>
  <si>
    <t>ADD TO EXISTING CONTRACTS - Concepts to integrate into Existing Projects; work with contractors on set of project refinements</t>
  </si>
  <si>
    <t>Expand / repeat 2019 contracted project-may take contract (R1963); several month delay</t>
  </si>
  <si>
    <t>Discuss - Too late for MA; should we conduct small study interviewing ARCA/ data review to test incentive difference effects ($30 vs. $75)? Is ARCA tracking?</t>
  </si>
  <si>
    <t xml:space="preserve">Piggy-back on work being conducted in MA to updates gross and net savings for recycled appliances, and apply survey responses from MA efforts to units recycled in CT.  Approach relies on UMP.  Note, additional data exists in NY and MA.  Trends in savings and NTG have been climbing.  If a more in-depth study were undertaken, it would include primary research in CT to update gross/net savings.  CT has not conducted research into savings from recycling programs.  MA is already tracking seasonality, usage, etc.  </t>
  </si>
  <si>
    <t>Basics already being conducted in ERS study, using tool from MA; if need more detail, consider follow-up later.</t>
  </si>
  <si>
    <t>To do metering project, costs would be high, and Covid is a barrier.  MA has an existing load-shape modeling tool and this work is being conducted as one of the PSD projects.  They will be seeing if CT data can be integrated, or if MA model / data needs tweaking for CT.  If metering work is later indicated, can be considered after review of these results and after COVID.</t>
  </si>
  <si>
    <t>Impact results</t>
  </si>
  <si>
    <t>?</t>
  </si>
  <si>
    <t xml:space="preserve">This may need additional funds due to multiple starts / stops, development of new approaches.  However, we will not know the additional costs for this metering project until it starts up again.  </t>
  </si>
  <si>
    <t>We approved $200K in extra funds last year to keep the meters in a second year.  Covid halted installation for year 1.  Delete $150-200K of the new funds, moving to next 3-year plan because work cannot be done in this 3-year plan. These extra funds will be re-requested for subsequent years once project restarts (when it is safe to visit homes).  Frees up funds previously allocated for year 2 to other projects in 2021 timeframe.</t>
  </si>
  <si>
    <t>Additional drill-down topics have been requested post-RFP, but appropriate add-ons and delay in contract allows incorporation into project.</t>
  </si>
  <si>
    <t>Additional coordination tasks and support needs have arisen after RFP; easily incorporated with delayed start from contracting.</t>
  </si>
  <si>
    <t xml:space="preserve">Evaluation desired for at least room ACs used for DR in CT.  Implementers confirmed this offer didn’t end up getting rolled out in 2020, but will be for summer 2021.  The room ACs are only planned for CT; could be appropriate focus for CT project later 2021.  If support desired for some funding for CT work on Eversource programs by CT contractor, and potentially some to cover MA work evaluating larger multi-state DR programs run by Eversource, it would be decided later, out of emerging issues funds.  </t>
  </si>
  <si>
    <t xml:space="preserve">Impact and process recommendations (savings, participation rates, incentive levels, structures, opt-out rates, coordination / co-delivery) of current residential / near-term DR offerings including potentially thermostats, EV, batteries; may involve some review of home automation, as it allows for greater DR participation. </t>
  </si>
  <si>
    <t>Original /Existing Budget</t>
  </si>
  <si>
    <t>X1941 MF Impact Evaluation -- Budget</t>
  </si>
  <si>
    <t>X1931 In-depth PSD Review -- Budget</t>
  </si>
  <si>
    <t>R1982 HVAC Metering -- Budget</t>
  </si>
  <si>
    <t>C1901 - C&amp;I Sector-wide Process Eval (non-SBEA) -- Budget</t>
  </si>
  <si>
    <t>Budget adjustment / Covid changes</t>
  </si>
  <si>
    <t>Budget adjustment between phases</t>
  </si>
  <si>
    <t>Budget adjustment / Covid moves 2nd year metering to Next Plan $</t>
  </si>
  <si>
    <t>Budget adjustment / data delays &amp; complexities</t>
  </si>
  <si>
    <t>C1901 - C&amp;I Sector-wide Process Eval (non-SBEA)  -- Add'l Profiling/equity</t>
  </si>
  <si>
    <t>X2022 - Education, Workforce, Community, Customer Engagement Evaluation -- More programs than RFP'd</t>
  </si>
  <si>
    <t>R1983 - HES &amp; IE Impact, Process, and Profiling Evaluation -- expanded equity, assessment/rec'm of COVID virtual audit procedures</t>
  </si>
  <si>
    <t>R2029 SF Weatherization Assessment / Update - more coordination with DEEP process</t>
  </si>
  <si>
    <t>X1932 - Demand Response (UI) -- Add Eversource DR in CT</t>
  </si>
  <si>
    <t>R1959 - R&amp;A Program Evaluation - add'l barriers research</t>
  </si>
  <si>
    <t>C1902 - ECB NTG and Baseline - add'l compliance work</t>
  </si>
  <si>
    <t>Next steps / add-on analyses and specific program design recommendations related to program barriers to help ID recommendations on how to recover more of the significant opportunities that R1959 project indicates are not yet being recovered by this program.</t>
  </si>
  <si>
    <t xml:space="preserve">Main elements related to compliance practices can be added on to existing project.  Stakeholders also expressed interest in other related issues, such as attribution for code promulgation efforts which do not fit as well as an add-on.  Given the complexity (and cost) of attribution work, we recommend that if these elements are needed, these other issues be handled through negotiated processes in the near term.   </t>
  </si>
  <si>
    <t>Several stakeholders have expressed interest in better understanding new construction compliance patterns in CT in order to inform potential program development in this area.  There are typically significant synergies between studying baseline practices and compliance patterns in new construction, as both involve construction practices.  the elements related to NRNC code compliance fits well as an add-on to the non-residential new construction (NRNC) baseline study that has just resumed after being held up in the contracting.</t>
  </si>
  <si>
    <t>C1902 - ECB NTG and Baseline - NTG for add'l non-lighting upstream initiatives.</t>
  </si>
  <si>
    <t>Synergies in examining NTGs for upstream into ECB NTG study</t>
  </si>
  <si>
    <t>Implement one of these 2 designs at appropriate time in 2021 based on EISA prediction</t>
  </si>
  <si>
    <t>A RNC baseline study is typically done one year after a code change. This allows us to capture some homes built at the end of the old code and some at the beginning of the new code.  This type of study is becoming harder and more expensive to accomplish for a number of reasons: difficulty in unbiased recruitment of non-participant homes, difficulty in measuring energy efficiency differences after construction is completed, and difficulty in parsing out program and code effects. This design assumes set-up and initial phases in late 2021, with rest of project in 2022.  Need up-front work in 2021 because potential contracting delays would hamper successful completion if not in operation beginning of year 2022.  Questions remaining about what direction program will take with respect to Passive House and Net-zero initiatives also will affect scope of study.  NOTE:  RNC Baseline and Potential study was included in 3 year plan, deferred in 2020 update (R1968).</t>
  </si>
  <si>
    <t>Not conducting full-on potential study; reviewing / coordinating with efforts in Mass and VT on Passivhaus experience.  Other notes - Could be more applicable to multifamily v. single family buildings.  New construction is small fraction of existing buildings, so may be lower priority.</t>
  </si>
  <si>
    <t>R1963c - Lighting Study - Sales or Shelf Stocking analysis</t>
  </si>
  <si>
    <t xml:space="preserve">Current impact factors for C&amp;I lighting controls are uncertain and outdated, due to both the rapid evolution of controls technologies and the challenges EM&amp;V has historically faced in gaining access to participating sites early to conduct pre/post studies.  Lighting controls are anticipated to be a significant source of future savings, so the uncertainty poses risks and may be a disincentive to implementers vigorously pursuing this measure category.  This study will address these issues by updating impact factors for lighting controls.  The study will employ a two-step approach.  The first step will use literature review and potentially reanalysis of existing data to derive new impact factors as quickly as possible.  This 2021 work is a quick study.  The second step, to be initiated in 2022 (depending on outcomes of 1st phase) once business operations have moved back toward normalcy following the pandemic, will collect primary data using either a pre/post design or comparing controlled areas with similar uncontrolled areas.  </t>
  </si>
  <si>
    <t>User Defined Reference Home values, and to the degree possible, information to help inform attribution of C&amp;S efforts.  Two phase; set-up in 2021 ($75K), in-depth 2022 (at ~$275).</t>
  </si>
  <si>
    <t>Due to COVID, the adoption of the next code update has been delayed to late 2021. Although in-depth study efforts would not be started until 2022, we are proposing starting the project in 2021 for set up and to assure contractor is contracted in time to begin at start of year 2022.  Second phase (2022 portion) is $275K.  Possibly some complexity about crossing plans.</t>
  </si>
  <si>
    <t>MH</t>
  </si>
  <si>
    <t>R1968 - RNC Baseline and Code Compliance (Phase 1)</t>
  </si>
  <si>
    <t>X1931 PSD - add Integrated and Network Lighting controls - Near-term / Quick impact factors for PSD</t>
  </si>
  <si>
    <t>C2123 - Persistence study for RCx - Feasibility Study</t>
  </si>
  <si>
    <t>C1940 - Emerging Issues and Joint State Projects 2021</t>
  </si>
  <si>
    <t>New, add to 2019 contracted project</t>
  </si>
  <si>
    <t>X1931 - New Measures / Smart thermostat for C&amp;I and small business applications - near-term lit-based and adjusted</t>
  </si>
  <si>
    <t>Possibly impacts, c/e of automation measures, and discussion of influence on participation in DR programs.</t>
  </si>
  <si>
    <t>New, consider 2022 / contingent based on C1902 results.</t>
  </si>
  <si>
    <t xml:space="preserve">Unclear where C1902 (NMR) will end up on this issue; consider these additions:  1) TLEDs; 2) LED fixtures retrofit and new; 3) Networked lighting controls (elsewhere); 4) CAC / HP rebates; 5) assess NTG &amp; ISP if gas continues to promote furnaces and boilers; 6) NTG for steam traps if significant savings. </t>
  </si>
  <si>
    <t>Contingent on current study; hold until those results are known - not this cycle.</t>
  </si>
  <si>
    <t>NTG studies for lost opportunity (TLED, LED retro and new, networked lighting controls, CAC/HP rebates, gas furnaces and boilers NTG and ISP, and steam traps)</t>
  </si>
  <si>
    <t>Likely too late to piggyback on MA; MAY want to conduct interviews / data review to assess impact of differences in incentives; best if data available from ARCA.</t>
  </si>
  <si>
    <t>Waiting for results for cfm/air leakage from TRC study X1941; review that first to see if significant savings available.  Also, COVID is a barrier in near-term, and multi-family is difficult and project could not get underway in a meaningful way within this 3-year plan.  In addition, the costs of doing this study as a stand alone project are too high too justify. Could be added to an on-site project, if and when those are restarted after COVID</t>
  </si>
  <si>
    <t>Significant measure in MF space, and study should, at a minimum, examine best practices in other states and develop recommendations and interviews with implementers on calculations.   Note, key elements on potential being studied in current project X1941; wait for those results.</t>
  </si>
  <si>
    <t>ML</t>
  </si>
  <si>
    <t>Significant data difficulties have been experienced in studies on other states (including $200K in another state dealing with mfgs).  The costs of doing this study as a stand alone project are too high too justify. Could be added to an on-site project, if and when those are restarted after COVID</t>
  </si>
  <si>
    <t>Contingent on results from existing project.  If warranted, bid out later, or explore multi state coordination (may be better option as this may be too big for CT to handle alone.)</t>
  </si>
  <si>
    <t>DISCUSS - New, do not add, premature, needs policy discussions</t>
  </si>
  <si>
    <t>Savings, customer impressions (including those previously receiving Opower).  However, program doesn't begin until 2021; deferring to next period.</t>
  </si>
  <si>
    <t>1/RW</t>
  </si>
  <si>
    <t>2/LS</t>
  </si>
  <si>
    <t>3/RW</t>
  </si>
  <si>
    <t>4/DG</t>
  </si>
  <si>
    <t>5/DG</t>
  </si>
  <si>
    <t>6/RW</t>
  </si>
  <si>
    <t>7/LS</t>
  </si>
  <si>
    <t>8/LS</t>
  </si>
  <si>
    <t>9/LS</t>
  </si>
  <si>
    <t>10/RP</t>
  </si>
  <si>
    <t>11/RP</t>
  </si>
  <si>
    <t>12/LS</t>
  </si>
  <si>
    <t>13/LSRP</t>
  </si>
  <si>
    <t>14/PJ</t>
  </si>
  <si>
    <t>15/RW</t>
  </si>
  <si>
    <t>16/PJ</t>
  </si>
  <si>
    <t>17/DG</t>
  </si>
  <si>
    <t>18/RP</t>
  </si>
  <si>
    <t>Decide after MA/nearby state planning or as new or expanded issues arise in 2021 (Apr/Aug, would need to be existing contractor for fast turnaround).  Note, would need to identify fund transfer mechanism for joint projects.</t>
  </si>
  <si>
    <t>19/LSRW</t>
  </si>
  <si>
    <t>20/RW</t>
  </si>
  <si>
    <t>21/DG</t>
  </si>
  <si>
    <t>22/PJ</t>
  </si>
  <si>
    <t>23/LSRW</t>
  </si>
  <si>
    <t>24/PJ</t>
  </si>
  <si>
    <t>25/PJ</t>
  </si>
  <si>
    <t>26/RW</t>
  </si>
  <si>
    <t>27/LSPJ</t>
  </si>
  <si>
    <t>28/RWLS</t>
  </si>
  <si>
    <t>29/RW</t>
  </si>
  <si>
    <t>30/LS</t>
  </si>
  <si>
    <t>31/LS</t>
  </si>
  <si>
    <t>32/LS</t>
  </si>
  <si>
    <t>33/LS</t>
  </si>
  <si>
    <t>34/LS</t>
  </si>
  <si>
    <t>New, already in X1941</t>
  </si>
  <si>
    <t>35/RW</t>
  </si>
  <si>
    <t>36/RW</t>
  </si>
  <si>
    <t>Already included in X1941</t>
  </si>
  <si>
    <t xml:space="preserve">There is a MA study working on integrated controls (although in res sector), including work on EMS vs. integrated residential controls / small commercial mini-splits.  Expect to finish EMS in May 2021, and mini-split study fall 2021.  PSD also lacks separate EMS (in custom).  </t>
  </si>
  <si>
    <t>Additional funds to support more in-depth profiling and database work supporting multiple projects.</t>
  </si>
  <si>
    <t xml:space="preserve">When this project was RFP'd, the EA Team misjudged the size / number of programs to be evaluated.  The 3 initiatives contain at least 14 programs, necessitating an increase in budget to assure deliverables can be met.  </t>
  </si>
  <si>
    <t>Investigation of program equity, access, participation, data-based review of COVID-19 changes / impacts, and of new remote audit procedures and assessment of  application in future.</t>
  </si>
  <si>
    <t>Need EM&amp;V-endorsed impact factors.  Difficult to do pre/post especially with COVID-19.  Possibly apply approach used in EO study, comparing areas with / without controls.  Rec'm: 2 stage study - $50K for 1st stage</t>
  </si>
  <si>
    <t>Existing research literature regarding the impacts of networked and luminaire-level controls is scarce, so the results from the phase  may not be particularly reliable.</t>
  </si>
  <si>
    <t xml:space="preserve">The current PSD section on commercial setback thermostats does not specifically address the additional features of Smart communicating thermostats.  A literature review of existing evaluation studies of commercial Smart thermostats will be conducted. The current commercial setback thermostat measure section of the PSD (section 3.2.5) will be revised and expanded to include a Smart Thermostat measure and incorporate results of the literature review.  </t>
  </si>
  <si>
    <t>Much of the research on smart thermostats has been confined to residential applications.  The EA team has identified studies of commercial applications in MI and IL, but region-specific research on commercial applications is sparse.  Coordinate with efforts in Massachusetts to develop a multi state evaluation study of smart thermostats in commercial buildings.</t>
  </si>
  <si>
    <t>R2015 - Low load Residential New Construction (lit &amp; interviews)</t>
  </si>
  <si>
    <t>The project will conduct a technical and cost effectiveness study of strategies to produce low energy consumption residential new construction, including the Passive House low energy construction standard, zero net energy standards and other programs that promote highly efficient low load buildings.  Energy savings, incremental construction costs, and customer acceptance will be examined for single family and multifamily new construction.  Beneficial electrification and integration with battery storage systems will be examined.  Barriers to adoption, such as contractor readiness, training needs, customer acceptance will be identified.  Study will include literature review of evaluations similar program offerings in other states, and interviews with IOU staff, contractors, design/build professionals and homeowners.   Engineering analysis including building simulation modeling will be used to evaluate the technical potential of various low energy design approaches in CT buildings.  Construction cost estimates of designs resulting from the strategies will be used to assess cost effectiveness.   NOTE:  study was considered in 2020 Plan update but deferred to wait for MA results (study R2015, budgeted at $150K).  Note study does not include full-on potential study or simulations or associated cost-estimation work (that would cost about $150K).</t>
  </si>
  <si>
    <t xml:space="preserve">There is a need to understand the persistence of RCx measures. The last CT study was published in 2013 covering PY 2008-2010 and only covered persistence of treated air compressor leaks. This study will conduct a literature search, staff interviews, and program tracking analyses to 1) summarize findings by measure  from other regional and national studies and 2) prioritize Energize CT RCx measures for an in-depth persistence evaluation. </t>
  </si>
  <si>
    <t xml:space="preserve">Need basic information on persistence of RCx measures.  Selecting a few / there may be too few RCx installations or recent RCx installed through BES may be too young to warrant in-depth review. Possible that early 2000's O&amp;M Pilot measures can be a study subject. </t>
  </si>
  <si>
    <t>Retain funds to ID best studies to join in MA / RI, etc. PLUS Retain funds and assign in 2021 for priority topic</t>
  </si>
  <si>
    <t>No MA SEP likely until august, draft April</t>
  </si>
  <si>
    <t>Retain funds to ID best studies to join in MA / RI, etc. PLUS Retain funds and assign in 2021 for priority topic, or to respond to / support research related to DEEP Orders and conditions.</t>
  </si>
  <si>
    <t>This study is not well-defined from discussions; defer until need is clearer and consider joining with neighboring state(s).  NOTE: MA study on pool pumps, dehumid, wifi-enabled equipment including cost-effectiveness.  ID's that potential for controls exists.  Note also Avoided cost have reduced 20% for capacity in future; may have increased pressure against DR.</t>
  </si>
  <si>
    <t xml:space="preserve">Recommendations on how best to promote electrification, including HP technology, in new and existing residential and commercial buildings. Identify barriers faced by homeowners, contractors, builders to electrify residential &amp; commercial buildings. </t>
  </si>
  <si>
    <t xml:space="preserve">Interview design/build community representatives to identify barriers and solutions to electrification. Interview SEMs to identify emerging electrification solutions. </t>
  </si>
  <si>
    <t xml:space="preserve">Study may be premature at this point. Need guidance from DEEP &amp; EEB about CT plans for electrification. </t>
  </si>
  <si>
    <t>ISP Baseline and accompanying NTGRs for C&amp;I Lost Opportunity measures (potentially  1) TLEDs; 2) LED fixtures retrofit and new; 3) Networked lighting controls (elsewhere); 4) CAC / HP rebates; 5) assess NTG &amp; ISP if gas continues to promote furnaces and boilers; 6) NTG for steam traps if significant savings.)</t>
  </si>
  <si>
    <t xml:space="preserve">There is already an approved workplan in MA that includes specific state breakouts.  Includes billing analysis.  If warranted, consider in 2022 (maybe with MA) to get impacts and actual experience with program in CT in 2021.  </t>
  </si>
  <si>
    <t xml:space="preserve">ERS is conducting research under the current X1931 project to identify the source of the heating and cooling equivalent full load hour (EFLH) values in the PSD Appendix 5 Table A5.1 and recommend updates.  Depending on the results of that effort, a large scale study of commercial building heating and cooling EFLHs may be required. The potential approaches for updating the heating and cooling EFLH data for CT may include the development of prototypical building simulation models to calculate the heating and cooling EFLHs, a billing analysis approach to identify heating and cooling end-use energy consumption combined with a on-site survey of HVAC system types and equipment capacities, or a sub-metered approach using data logging equipment to measure heating and cooling consumption on a sample of equipment and calculate EFLH from equipment consumption and capacity data.   </t>
  </si>
  <si>
    <t>Use on-sites and in-person interviews with homeowners and HES vendors to assess HES work quality, particularly for air-sealing, duct sealing, and insulation.  Include walk-through with vendors to identify challenges faced on the job, and what the program could do to encourage deeper savings.  Include home-owner surveys to identify 2 perspectives of the home (customer experience vs. assessment by trained technician).  Includes primary data collection.  Should re-investigate any changes in previously-identified disconnect between HES vendor practices and state savings goals.   Identify degree to which savings are being left on the table.  Review vendor performance on observation, salesmanship, follow-up, non-physical barriers, and other topics.  Include return visits to homes to identify missed opportunities.  Consider pilot.  Include recommendations like revised incentives for stronger contractors or doing more.</t>
  </si>
  <si>
    <t>This project cannot be scheduled for 2021, with COVID restrictions and interim on-site work by vendors.  In addition, the costs of doing this study as a stand alone project are too high too justify. Could be added to an on-site project, if and when those are restarted after COVID</t>
  </si>
  <si>
    <t>New, do not add, delay for MA results; needs further discussion/review of priority measures - could DISCUSS</t>
  </si>
  <si>
    <t>In phase 1 this study will identify end use categories with significant impact on electric peak loads. This work is being conducted in ERS / PSD project using MA modeling tool. If additional work is indicated, Phase 2 will collect interval data during peak periods for priority measures and develop load shapes, to be conducted later if / as needed, and after COVID - separate project.</t>
  </si>
  <si>
    <t>5 year ISO says not yet needed.  This project is delayed because C1639 SBEA impact was completed 5/18 covering 2013-2016.  Project was numbered C1918 and may be considered in 2021 update depending on other projects.  The 5 year cycle is on the cusp.  Original plan budget was $375K</t>
  </si>
  <si>
    <t>2021 CT EEB EVALUATION PLAN UPDATE - PROJECT LIST (1/11/21)</t>
  </si>
  <si>
    <t>PSD chapter expanding the current commercial setback thermostat measure (section 3.2.5) to include commercial smart thermostats.  Stakeholder interest in evaluated savings compared to manual or programmable t-stats (compared to WIFI), and reviewed heating savings, especially for gas customers, using either updated formula or deemed savings.  Will ID what is possible; if more in-depth study needed, identify / prioritize for primary work for later year.</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</si>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</sst>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
  </numFmts>
  <fonts count="9" x14ac:knownFonts="1">
    <font>
      <sz val="11"/>
      <color theme="1"/>
      <name val="Calibri"/>
      <family val="2"/>
      <scheme val="minor"/>
    </font>
    <font>
      <sz val="11"/>
      <color theme="1"/>
      <name val="Calibri"/>
      <family val="2"/>
      <scheme val="minor"/>
    </font>
    <font>
      <sz val="10"/>
      <color theme="1"/>
      <name val="Calibri"/>
      <family val="2"/>
      <scheme val="minor"/>
    </font>
    <font>
      <sz val="10"/>
      <color rgb="FFFF0000"/>
      <name val="Calibri"/>
      <family val="2"/>
      <scheme val="minor"/>
    </font>
    <font>
      <b/>
      <i/>
      <sz val="11"/>
      <color theme="1"/>
      <name val="Calibri"/>
      <family val="2"/>
      <scheme val="minor"/>
    </font>
    <font>
      <i/>
      <sz val="11"/>
      <color theme="1"/>
      <name val="Calibri"/>
      <family val="2"/>
      <scheme val="minor"/>
    </font>
    <font>
      <b/>
      <sz val="10"/>
      <color theme="1"/>
      <name val="Calibri"/>
      <family val="2"/>
      <scheme val="minor"/>
    </font>
    <font>
      <sz val="9"/>
      <color theme="1"/>
      <name val="Calibri"/>
      <family val="2"/>
      <scheme val="minor"/>
    </font>
    <font>
      <b/>
      <i/>
      <sz val="18"/>
      <color theme="1"/>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00B050"/>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44" fontId="1" fillId="0" borderId="0" applyFont="0" applyFill="0" applyBorder="0" applyAlignment="0" applyProtection="0"/>
  </cellStyleXfs>
  <cellXfs count="76">
    <xf numFmtId="0" fontId="0" fillId="0" borderId="0" xfId="0"/>
    <xf numFmtId="0" fontId="2" fillId="0" borderId="0" xfId="0" applyFont="1"/>
    <xf numFmtId="0" fontId="2" fillId="0" borderId="0" xfId="0" applyFont="1" applyAlignment="1">
      <alignment wrapText="1"/>
    </xf>
    <xf numFmtId="164" fontId="2" fillId="0" borderId="0" xfId="0" applyNumberFormat="1" applyFont="1" applyAlignment="1">
      <alignment horizontal="center"/>
    </xf>
    <xf numFmtId="164" fontId="2" fillId="0" borderId="0" xfId="0" applyNumberFormat="1" applyFont="1" applyAlignment="1">
      <alignment horizontal="center" wrapText="1"/>
    </xf>
    <xf numFmtId="0" fontId="3" fillId="0" borderId="0" xfId="0" applyFont="1" applyAlignment="1">
      <alignment horizontal="center"/>
    </xf>
    <xf numFmtId="1" fontId="2" fillId="0" borderId="0" xfId="0" applyNumberFormat="1" applyFont="1" applyAlignment="1">
      <alignment horizontal="center"/>
    </xf>
    <xf numFmtId="0" fontId="4" fillId="0" borderId="0" xfId="0" applyFont="1"/>
    <xf numFmtId="0" fontId="5" fillId="0" borderId="0" xfId="0" applyFont="1"/>
    <xf numFmtId="164" fontId="2" fillId="2" borderId="0" xfId="0" applyNumberFormat="1" applyFont="1" applyFill="1" applyAlignment="1">
      <alignment horizontal="right"/>
    </xf>
    <xf numFmtId="164" fontId="2" fillId="0" borderId="0" xfId="0" applyNumberFormat="1" applyFont="1" applyAlignment="1">
      <alignment horizontal="left"/>
    </xf>
    <xf numFmtId="3" fontId="2" fillId="2" borderId="0" xfId="0" applyNumberFormat="1" applyFont="1" applyFill="1" applyAlignment="1">
      <alignment horizontal="right"/>
    </xf>
    <xf numFmtId="0" fontId="2" fillId="0" borderId="0" xfId="0" applyFont="1" applyAlignment="1">
      <alignment horizontal="center"/>
    </xf>
    <xf numFmtId="0" fontId="2" fillId="3" borderId="1" xfId="0" applyFont="1" applyFill="1" applyBorder="1" applyAlignment="1">
      <alignment wrapText="1"/>
    </xf>
    <xf numFmtId="164" fontId="2" fillId="3" borderId="1" xfId="0" applyNumberFormat="1" applyFont="1" applyFill="1" applyBorder="1" applyAlignment="1">
      <alignment horizontal="center" wrapText="1"/>
    </xf>
    <xf numFmtId="0" fontId="2" fillId="2" borderId="1" xfId="0" applyFont="1" applyFill="1" applyBorder="1" applyAlignment="1">
      <alignment horizontal="center" wrapText="1"/>
    </xf>
    <xf numFmtId="1" fontId="2" fillId="2" borderId="1" xfId="0" applyNumberFormat="1" applyFont="1" applyFill="1" applyBorder="1" applyAlignment="1">
      <alignment horizontal="center" wrapText="1"/>
    </xf>
    <xf numFmtId="0" fontId="2" fillId="4" borderId="1" xfId="0" applyFont="1" applyFill="1" applyBorder="1" applyAlignment="1">
      <alignment wrapText="1"/>
    </xf>
    <xf numFmtId="0" fontId="6" fillId="5" borderId="1" xfId="0" applyFont="1" applyFill="1" applyBorder="1"/>
    <xf numFmtId="0" fontId="2" fillId="5" borderId="1" xfId="0" applyFont="1" applyFill="1" applyBorder="1" applyAlignment="1">
      <alignment wrapText="1"/>
    </xf>
    <xf numFmtId="164" fontId="2" fillId="5" borderId="1" xfId="0" applyNumberFormat="1" applyFont="1" applyFill="1" applyBorder="1" applyAlignment="1">
      <alignment horizontal="center"/>
    </xf>
    <xf numFmtId="164" fontId="2" fillId="5" borderId="1" xfId="0" applyNumberFormat="1" applyFont="1" applyFill="1" applyBorder="1" applyAlignment="1">
      <alignment horizontal="center" wrapText="1"/>
    </xf>
    <xf numFmtId="0" fontId="2" fillId="6" borderId="1" xfId="0" applyFont="1" applyFill="1" applyBorder="1" applyAlignment="1">
      <alignment horizontal="center"/>
    </xf>
    <xf numFmtId="1" fontId="2" fillId="6" borderId="1" xfId="0" applyNumberFormat="1" applyFont="1" applyFill="1" applyBorder="1" applyAlignment="1">
      <alignment horizontal="center"/>
    </xf>
    <xf numFmtId="0" fontId="2" fillId="6" borderId="1" xfId="0" applyFont="1" applyFill="1" applyBorder="1" applyAlignment="1">
      <alignment wrapText="1"/>
    </xf>
    <xf numFmtId="0" fontId="2" fillId="6" borderId="2" xfId="0" applyFont="1" applyFill="1" applyBorder="1" applyAlignment="1">
      <alignment wrapText="1"/>
    </xf>
    <xf numFmtId="0" fontId="2" fillId="0" borderId="1" xfId="0" applyFont="1" applyBorder="1"/>
    <xf numFmtId="0" fontId="2" fillId="0" borderId="1" xfId="0" applyFont="1" applyBorder="1" applyAlignment="1">
      <alignment wrapText="1"/>
    </xf>
    <xf numFmtId="164" fontId="2" fillId="0" borderId="1" xfId="0" applyNumberFormat="1" applyFont="1" applyBorder="1" applyAlignment="1">
      <alignment horizontal="center"/>
    </xf>
    <xf numFmtId="164" fontId="2" fillId="0" borderId="1" xfId="0" applyNumberFormat="1" applyFont="1" applyBorder="1" applyAlignment="1">
      <alignment horizontal="center" wrapText="1"/>
    </xf>
    <xf numFmtId="0" fontId="2" fillId="2" borderId="1" xfId="0" applyFont="1" applyFill="1" applyBorder="1" applyAlignment="1">
      <alignment horizontal="center"/>
    </xf>
    <xf numFmtId="1" fontId="2" fillId="0" borderId="1" xfId="0" applyNumberFormat="1" applyFont="1" applyBorder="1" applyAlignment="1">
      <alignment horizontal="center"/>
    </xf>
    <xf numFmtId="164" fontId="3" fillId="0" borderId="1" xfId="0" applyNumberFormat="1" applyFont="1" applyBorder="1" applyAlignment="1">
      <alignment horizontal="center"/>
    </xf>
    <xf numFmtId="164" fontId="7" fillId="0" borderId="1" xfId="0" applyNumberFormat="1" applyFont="1" applyBorder="1" applyAlignment="1">
      <alignment horizontal="center" wrapText="1"/>
    </xf>
    <xf numFmtId="0" fontId="2" fillId="5" borderId="1" xfId="0" applyFont="1" applyFill="1" applyBorder="1"/>
    <xf numFmtId="0" fontId="3" fillId="0" borderId="1" xfId="0" applyFont="1" applyBorder="1" applyAlignment="1">
      <alignment wrapText="1"/>
    </xf>
    <xf numFmtId="0" fontId="2" fillId="7" borderId="1" xfId="0" applyFont="1" applyFill="1" applyBorder="1" applyAlignment="1">
      <alignment wrapText="1"/>
    </xf>
    <xf numFmtId="1" fontId="2" fillId="0" borderId="1" xfId="0" applyNumberFormat="1" applyFont="1" applyBorder="1" applyAlignment="1">
      <alignment horizontal="center" wrapText="1"/>
    </xf>
    <xf numFmtId="0" fontId="3" fillId="2" borderId="1" xfId="0" applyFont="1" applyFill="1" applyBorder="1" applyAlignment="1">
      <alignment horizontal="center" wrapText="1"/>
    </xf>
    <xf numFmtId="1" fontId="3" fillId="0" borderId="1" xfId="0" applyNumberFormat="1" applyFont="1" applyBorder="1" applyAlignment="1">
      <alignment horizontal="center"/>
    </xf>
    <xf numFmtId="1" fontId="3" fillId="2" borderId="1" xfId="0" applyNumberFormat="1" applyFont="1" applyFill="1" applyBorder="1" applyAlignment="1">
      <alignment horizontal="center"/>
    </xf>
    <xf numFmtId="1" fontId="2" fillId="2" borderId="1" xfId="0" applyNumberFormat="1" applyFont="1" applyFill="1" applyBorder="1" applyAlignment="1">
      <alignment horizontal="center"/>
    </xf>
    <xf numFmtId="1" fontId="3" fillId="0" borderId="1" xfId="0" applyNumberFormat="1" applyFont="1" applyBorder="1" applyAlignment="1">
      <alignment horizontal="center" wrapText="1"/>
    </xf>
    <xf numFmtId="0" fontId="2" fillId="7" borderId="1" xfId="0" applyFont="1" applyFill="1" applyBorder="1"/>
    <xf numFmtId="0" fontId="2" fillId="0" borderId="1" xfId="0" applyFont="1" applyBorder="1" applyAlignment="1">
      <alignment horizontal="center"/>
    </xf>
    <xf numFmtId="0" fontId="2" fillId="0" borderId="1" xfId="0" applyFont="1" applyFill="1" applyBorder="1"/>
    <xf numFmtId="164" fontId="2" fillId="0" borderId="1" xfId="0" applyNumberFormat="1" applyFont="1" applyFill="1" applyBorder="1" applyAlignment="1">
      <alignment horizontal="center"/>
    </xf>
    <xf numFmtId="0" fontId="2" fillId="8" borderId="1" xfId="0" applyFont="1" applyFill="1" applyBorder="1" applyAlignment="1">
      <alignment horizontal="center"/>
    </xf>
    <xf numFmtId="0" fontId="2" fillId="0" borderId="1" xfId="0" applyFont="1" applyFill="1" applyBorder="1" applyAlignment="1">
      <alignment wrapText="1"/>
    </xf>
    <xf numFmtId="0" fontId="2" fillId="9" borderId="1" xfId="0" applyFont="1" applyFill="1" applyBorder="1" applyAlignment="1">
      <alignment wrapText="1"/>
    </xf>
    <xf numFmtId="0" fontId="2" fillId="10" borderId="1" xfId="0" applyFont="1" applyFill="1" applyBorder="1" applyAlignment="1">
      <alignment wrapText="1"/>
    </xf>
    <xf numFmtId="0" fontId="2" fillId="11" borderId="1" xfId="0" applyFont="1" applyFill="1" applyBorder="1" applyAlignment="1">
      <alignment wrapText="1"/>
    </xf>
    <xf numFmtId="0" fontId="2" fillId="12" borderId="1" xfId="0" applyFont="1" applyFill="1" applyBorder="1" applyAlignment="1">
      <alignment wrapText="1"/>
    </xf>
    <xf numFmtId="164" fontId="2" fillId="0" borderId="1" xfId="0" applyNumberFormat="1" applyFont="1" applyFill="1" applyBorder="1" applyAlignment="1">
      <alignment horizontal="center" wrapText="1"/>
    </xf>
    <xf numFmtId="1" fontId="2" fillId="0" borderId="1" xfId="1" applyNumberFormat="1" applyFont="1" applyFill="1" applyBorder="1" applyAlignment="1">
      <alignment horizontal="center" wrapText="1"/>
    </xf>
    <xf numFmtId="1" fontId="2" fillId="0" borderId="1" xfId="0" applyNumberFormat="1" applyFont="1" applyFill="1" applyBorder="1" applyAlignment="1">
      <alignment horizontal="center" wrapText="1"/>
    </xf>
    <xf numFmtId="0" fontId="2" fillId="0" borderId="1" xfId="0" applyFont="1" applyFill="1" applyBorder="1" applyAlignment="1">
      <alignment horizontal="center"/>
    </xf>
    <xf numFmtId="0" fontId="2" fillId="13" borderId="1" xfId="0" applyFont="1" applyFill="1" applyBorder="1" applyAlignment="1">
      <alignment wrapText="1"/>
    </xf>
    <xf numFmtId="1" fontId="2" fillId="0" borderId="1" xfId="0" applyNumberFormat="1" applyFont="1" applyFill="1" applyBorder="1" applyAlignment="1">
      <alignment horizontal="center"/>
    </xf>
    <xf numFmtId="0" fontId="2" fillId="0" borderId="0" xfId="0" applyFont="1" applyFill="1"/>
    <xf numFmtId="0" fontId="6" fillId="0" borderId="0" xfId="0" applyFont="1" applyFill="1" applyBorder="1"/>
    <xf numFmtId="0" fontId="2" fillId="0" borderId="0" xfId="0" applyFont="1" applyFill="1" applyBorder="1" applyAlignment="1">
      <alignment wrapText="1"/>
    </xf>
    <xf numFmtId="164" fontId="2" fillId="0" borderId="0" xfId="0" applyNumberFormat="1" applyFont="1" applyFill="1" applyBorder="1" applyAlignment="1">
      <alignment horizontal="center"/>
    </xf>
    <xf numFmtId="164" fontId="2" fillId="0" borderId="0" xfId="0" applyNumberFormat="1" applyFont="1" applyFill="1" applyBorder="1" applyAlignment="1">
      <alignment horizontal="center" wrapText="1"/>
    </xf>
    <xf numFmtId="0" fontId="2" fillId="0" borderId="0" xfId="0" applyFont="1" applyFill="1" applyBorder="1" applyAlignment="1">
      <alignment horizontal="center"/>
    </xf>
    <xf numFmtId="1" fontId="2" fillId="0" borderId="0" xfId="0" applyNumberFormat="1" applyFont="1" applyFill="1" applyBorder="1" applyAlignment="1">
      <alignment horizontal="center"/>
    </xf>
    <xf numFmtId="0" fontId="2" fillId="0" borderId="0" xfId="0" applyFont="1" applyFill="1" applyBorder="1"/>
    <xf numFmtId="0" fontId="2" fillId="0" borderId="3" xfId="0" applyFont="1" applyFill="1" applyBorder="1"/>
    <xf numFmtId="0" fontId="2" fillId="0" borderId="3" xfId="0" applyFont="1" applyFill="1" applyBorder="1" applyAlignment="1">
      <alignment wrapText="1"/>
    </xf>
    <xf numFmtId="164" fontId="2" fillId="0" borderId="3" xfId="0" applyNumberFormat="1" applyFont="1" applyFill="1" applyBorder="1" applyAlignment="1">
      <alignment horizontal="center"/>
    </xf>
    <xf numFmtId="164" fontId="2" fillId="0" borderId="3" xfId="0" applyNumberFormat="1" applyFont="1" applyFill="1" applyBorder="1" applyAlignment="1">
      <alignment horizontal="center" wrapText="1"/>
    </xf>
    <xf numFmtId="0" fontId="2" fillId="0" borderId="3" xfId="0" applyFont="1" applyFill="1" applyBorder="1" applyAlignment="1">
      <alignment horizontal="center"/>
    </xf>
    <xf numFmtId="1" fontId="2" fillId="0" borderId="3" xfId="0" applyNumberFormat="1" applyFont="1" applyFill="1" applyBorder="1" applyAlignment="1">
      <alignment horizontal="center"/>
    </xf>
    <xf numFmtId="0" fontId="2" fillId="0" borderId="4" xfId="0" applyFont="1" applyFill="1" applyBorder="1" applyAlignment="1">
      <alignment wrapText="1"/>
    </xf>
    <xf numFmtId="0" fontId="8" fillId="0" borderId="0" xfId="0" applyFont="1"/>
    <xf numFmtId="1" fontId="2" fillId="14" borderId="1" xfId="0" applyNumberFormat="1" applyFont="1" applyFill="1" applyBorder="1" applyAlignment="1">
      <alignment horizontal="center"/>
    </xf>
  </cellXfs>
  <cellStyles count="2">
    <cellStyle name="Currency" xfId="1" builtinId="4"/>
    <cellStyle name="Normal" xfId="0" builtinId="0"/>
  </cellStyles>
  <dxfs count="13">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288A0-9DD1-4F33-A83A-CD52956AB632}">
  <sheetPr>
    <pageSetUpPr fitToPage="1"/>
  </sheetPr>
  <dimension ref="A1:V60"/>
  <sheetViews>
    <sheetView tabSelected="1" zoomScale="60" zoomScaleNormal="60" workbookViewId="0">
      <selection activeCell="L3" sqref="L3"/>
    </sheetView>
  </sheetViews>
  <sheetFormatPr defaultColWidth="8.7265625" defaultRowHeight="13.5" x14ac:dyDescent="0.7"/>
  <cols>
    <col min="1" max="1" width="8.1328125" style="1" customWidth="1"/>
    <col min="2" max="2" width="11.7265625" style="1" customWidth="1"/>
    <col min="3" max="3" width="21.1328125" style="2" customWidth="1"/>
    <col min="4" max="4" width="40.26953125" style="2" hidden="1" customWidth="1"/>
    <col min="5" max="5" width="8.86328125" style="3" customWidth="1"/>
    <col min="6" max="6" width="8.1328125" style="3" customWidth="1"/>
    <col min="7" max="7" width="7.86328125" style="4" customWidth="1"/>
    <col min="8" max="8" width="18.1328125" style="2" hidden="1" customWidth="1"/>
    <col min="9" max="9" width="8.7265625" style="12"/>
    <col min="10" max="12" width="8.7265625" style="6"/>
    <col min="13" max="13" width="24.26953125" style="2" customWidth="1"/>
    <col min="14" max="14" width="57.40625" style="2" customWidth="1"/>
    <col min="15" max="15" width="23.953125" style="2" customWidth="1"/>
    <col min="16" max="18" width="8.7265625" style="1" customWidth="1"/>
    <col min="19" max="16384" width="8.7265625" style="1"/>
  </cols>
  <sheetData>
    <row r="1" spans="1:15" ht="23.5" x14ac:dyDescent="1.1000000000000001">
      <c r="C1" s="74" t="s">
        <v>290</v>
      </c>
      <c r="I1" s="5"/>
    </row>
    <row r="2" spans="1:15" ht="14.75" x14ac:dyDescent="0.75">
      <c r="C2" s="7"/>
      <c r="I2" s="5"/>
    </row>
    <row r="3" spans="1:15" ht="14.75" x14ac:dyDescent="0.75">
      <c r="C3" s="8"/>
      <c r="E3" s="9">
        <v>1200</v>
      </c>
      <c r="F3" s="8" t="s">
        <v>0</v>
      </c>
      <c r="I3" s="5"/>
    </row>
    <row r="4" spans="1:15" ht="14.75" x14ac:dyDescent="0.75">
      <c r="C4" s="8"/>
      <c r="E4" s="9">
        <f>SUMPRODUCT(E11:E60,J11:J60)</f>
        <v>1200</v>
      </c>
      <c r="F4" s="10" t="s">
        <v>1</v>
      </c>
      <c r="I4" s="5"/>
    </row>
    <row r="5" spans="1:15" ht="14.75" x14ac:dyDescent="0.75">
      <c r="C5" s="7"/>
      <c r="E5" s="9"/>
      <c r="F5" s="10"/>
      <c r="I5" s="5"/>
    </row>
    <row r="6" spans="1:15" ht="14.75" x14ac:dyDescent="0.75">
      <c r="C6" s="7"/>
      <c r="E6" s="11">
        <f>SUM(J16:J26)</f>
        <v>11</v>
      </c>
      <c r="F6" s="10" t="s">
        <v>2</v>
      </c>
      <c r="I6" s="5"/>
    </row>
    <row r="7" spans="1:15" ht="14.75" x14ac:dyDescent="0.75">
      <c r="C7" s="7"/>
      <c r="E7" s="11">
        <f>SUM(J27:J55)</f>
        <v>4</v>
      </c>
      <c r="F7" s="10" t="s">
        <v>3</v>
      </c>
      <c r="I7" s="5"/>
    </row>
    <row r="9" spans="1:15" s="2" customFormat="1" ht="40.5" x14ac:dyDescent="0.7">
      <c r="A9" s="13" t="s">
        <v>4</v>
      </c>
      <c r="B9" s="13" t="s">
        <v>130</v>
      </c>
      <c r="C9" s="13" t="s">
        <v>132</v>
      </c>
      <c r="D9" s="13" t="s">
        <v>5</v>
      </c>
      <c r="E9" s="14" t="s">
        <v>6</v>
      </c>
      <c r="F9" s="14" t="s">
        <v>176</v>
      </c>
      <c r="G9" s="14" t="s">
        <v>7</v>
      </c>
      <c r="H9" s="13" t="s">
        <v>8</v>
      </c>
      <c r="I9" s="15" t="s">
        <v>9</v>
      </c>
      <c r="J9" s="16" t="s">
        <v>10</v>
      </c>
      <c r="K9" s="16" t="s">
        <v>134</v>
      </c>
      <c r="L9" s="16" t="s">
        <v>133</v>
      </c>
      <c r="M9" s="17" t="s">
        <v>11</v>
      </c>
      <c r="N9" s="17" t="s">
        <v>12</v>
      </c>
      <c r="O9" s="17" t="s">
        <v>13</v>
      </c>
    </row>
    <row r="10" spans="1:15" x14ac:dyDescent="0.7">
      <c r="A10" s="18" t="s">
        <v>161</v>
      </c>
      <c r="B10" s="18"/>
      <c r="C10" s="19"/>
      <c r="D10" s="19"/>
      <c r="E10" s="20"/>
      <c r="F10" s="20"/>
      <c r="G10" s="21"/>
      <c r="H10" s="19"/>
      <c r="I10" s="22"/>
      <c r="J10" s="23"/>
      <c r="K10" s="23"/>
      <c r="L10" s="23"/>
      <c r="M10" s="24"/>
      <c r="N10" s="24"/>
      <c r="O10" s="25"/>
    </row>
    <row r="11" spans="1:15" ht="67.5" x14ac:dyDescent="0.7">
      <c r="A11" s="26" t="s">
        <v>224</v>
      </c>
      <c r="B11" s="49" t="s">
        <v>149</v>
      </c>
      <c r="C11" s="27" t="s">
        <v>177</v>
      </c>
      <c r="D11" s="27" t="s">
        <v>14</v>
      </c>
      <c r="E11" s="28">
        <v>36</v>
      </c>
      <c r="F11" s="28">
        <v>369</v>
      </c>
      <c r="G11" s="29" t="s">
        <v>15</v>
      </c>
      <c r="H11" s="27"/>
      <c r="I11" s="30" t="s">
        <v>16</v>
      </c>
      <c r="J11" s="31">
        <v>1</v>
      </c>
      <c r="K11" s="31">
        <v>1</v>
      </c>
      <c r="L11" s="31">
        <v>0</v>
      </c>
      <c r="M11" s="27" t="s">
        <v>17</v>
      </c>
      <c r="N11" s="27" t="s">
        <v>18</v>
      </c>
      <c r="O11" s="27" t="s">
        <v>181</v>
      </c>
    </row>
    <row r="12" spans="1:15" ht="81" x14ac:dyDescent="0.7">
      <c r="A12" s="26" t="s">
        <v>225</v>
      </c>
      <c r="B12" s="49" t="s">
        <v>148</v>
      </c>
      <c r="C12" s="27" t="s">
        <v>178</v>
      </c>
      <c r="D12" s="27" t="s">
        <v>19</v>
      </c>
      <c r="E12" s="28">
        <v>0</v>
      </c>
      <c r="F12" s="28">
        <v>604</v>
      </c>
      <c r="G12" s="29" t="s">
        <v>20</v>
      </c>
      <c r="H12" s="27"/>
      <c r="I12" s="30" t="s">
        <v>21</v>
      </c>
      <c r="J12" s="31">
        <v>1</v>
      </c>
      <c r="K12" s="31">
        <v>1</v>
      </c>
      <c r="L12" s="31">
        <v>0</v>
      </c>
      <c r="M12" s="27" t="s">
        <v>17</v>
      </c>
      <c r="N12" s="27" t="s">
        <v>22</v>
      </c>
      <c r="O12" s="27" t="s">
        <v>182</v>
      </c>
    </row>
    <row r="13" spans="1:15" ht="81" x14ac:dyDescent="0.7">
      <c r="A13" s="26" t="s">
        <v>226</v>
      </c>
      <c r="B13" s="49" t="s">
        <v>150</v>
      </c>
      <c r="C13" s="27" t="s">
        <v>179</v>
      </c>
      <c r="D13" s="27" t="s">
        <v>170</v>
      </c>
      <c r="E13" s="32">
        <v>-150</v>
      </c>
      <c r="F13" s="28">
        <v>740</v>
      </c>
      <c r="G13" s="33" t="s">
        <v>23</v>
      </c>
      <c r="H13" s="27" t="s">
        <v>24</v>
      </c>
      <c r="I13" s="30" t="s">
        <v>16</v>
      </c>
      <c r="J13" s="31">
        <v>1</v>
      </c>
      <c r="K13" s="31">
        <v>1</v>
      </c>
      <c r="L13" s="31">
        <v>0</v>
      </c>
      <c r="M13" s="27" t="s">
        <v>17</v>
      </c>
      <c r="N13" s="27" t="s">
        <v>171</v>
      </c>
      <c r="O13" s="27" t="s">
        <v>183</v>
      </c>
    </row>
    <row r="14" spans="1:15" ht="67.5" x14ac:dyDescent="0.7">
      <c r="A14" s="26" t="s">
        <v>227</v>
      </c>
      <c r="B14" s="49" t="s">
        <v>151</v>
      </c>
      <c r="C14" s="27" t="s">
        <v>180</v>
      </c>
      <c r="D14" s="27" t="s">
        <v>25</v>
      </c>
      <c r="E14" s="28">
        <v>20</v>
      </c>
      <c r="F14" s="28">
        <v>593</v>
      </c>
      <c r="G14" s="29" t="s">
        <v>26</v>
      </c>
      <c r="H14" s="27"/>
      <c r="I14" s="30" t="s">
        <v>16</v>
      </c>
      <c r="J14" s="31">
        <v>1</v>
      </c>
      <c r="K14" s="31">
        <v>1</v>
      </c>
      <c r="L14" s="31">
        <v>0</v>
      </c>
      <c r="M14" s="27" t="s">
        <v>17</v>
      </c>
      <c r="N14" s="27" t="s">
        <v>27</v>
      </c>
      <c r="O14" s="27" t="s">
        <v>184</v>
      </c>
    </row>
    <row r="15" spans="1:15" x14ac:dyDescent="0.7">
      <c r="A15" s="34" t="s">
        <v>162</v>
      </c>
      <c r="B15" s="34"/>
      <c r="C15" s="19"/>
      <c r="D15" s="19"/>
      <c r="E15" s="20"/>
      <c r="F15" s="20"/>
      <c r="G15" s="21"/>
      <c r="H15" s="19"/>
      <c r="I15" s="22"/>
      <c r="J15" s="23"/>
      <c r="K15" s="23"/>
      <c r="L15" s="23"/>
      <c r="M15" s="24"/>
      <c r="N15" s="24"/>
      <c r="O15" s="24"/>
    </row>
    <row r="16" spans="1:15" ht="67.5" x14ac:dyDescent="0.7">
      <c r="A16" s="26" t="s">
        <v>228</v>
      </c>
      <c r="B16" s="17" t="s">
        <v>152</v>
      </c>
      <c r="C16" s="27" t="s">
        <v>185</v>
      </c>
      <c r="D16" s="27" t="s">
        <v>28</v>
      </c>
      <c r="E16" s="28">
        <v>55</v>
      </c>
      <c r="F16" s="28">
        <v>593</v>
      </c>
      <c r="G16" s="29" t="s">
        <v>26</v>
      </c>
      <c r="H16" s="27" t="s">
        <v>29</v>
      </c>
      <c r="I16" s="30" t="s">
        <v>30</v>
      </c>
      <c r="J16" s="31">
        <v>1</v>
      </c>
      <c r="K16" s="31">
        <v>1</v>
      </c>
      <c r="L16" s="31">
        <v>0</v>
      </c>
      <c r="M16" s="27" t="s">
        <v>31</v>
      </c>
      <c r="N16" s="27" t="s">
        <v>32</v>
      </c>
      <c r="O16" s="27" t="s">
        <v>264</v>
      </c>
    </row>
    <row r="17" spans="1:15" ht="175.5" x14ac:dyDescent="0.7">
      <c r="A17" s="26" t="s">
        <v>229</v>
      </c>
      <c r="B17" s="17" t="s">
        <v>153</v>
      </c>
      <c r="C17" s="27" t="s">
        <v>186</v>
      </c>
      <c r="D17" s="27" t="s">
        <v>33</v>
      </c>
      <c r="E17" s="28">
        <v>150</v>
      </c>
      <c r="F17" s="28">
        <v>275</v>
      </c>
      <c r="G17" s="29" t="s">
        <v>34</v>
      </c>
      <c r="H17" s="35"/>
      <c r="I17" s="30" t="s">
        <v>30</v>
      </c>
      <c r="J17" s="31">
        <v>1</v>
      </c>
      <c r="K17" s="31">
        <v>1</v>
      </c>
      <c r="L17" s="31">
        <v>0</v>
      </c>
      <c r="M17" s="48" t="s">
        <v>35</v>
      </c>
      <c r="N17" s="27" t="s">
        <v>36</v>
      </c>
      <c r="O17" s="48" t="s">
        <v>265</v>
      </c>
    </row>
    <row r="18" spans="1:15" ht="94.5" x14ac:dyDescent="0.7">
      <c r="A18" s="26">
        <v>8</v>
      </c>
      <c r="B18" s="17" t="s">
        <v>154</v>
      </c>
      <c r="C18" s="27" t="s">
        <v>187</v>
      </c>
      <c r="D18" s="27" t="s">
        <v>37</v>
      </c>
      <c r="E18" s="28">
        <v>100</v>
      </c>
      <c r="F18" s="28">
        <v>800</v>
      </c>
      <c r="G18" s="29" t="s">
        <v>38</v>
      </c>
      <c r="H18" s="27"/>
      <c r="I18" s="30" t="s">
        <v>30</v>
      </c>
      <c r="J18" s="31">
        <v>1</v>
      </c>
      <c r="K18" s="31">
        <v>1</v>
      </c>
      <c r="L18" s="31">
        <v>0</v>
      </c>
      <c r="M18" s="48" t="s">
        <v>266</v>
      </c>
      <c r="N18" s="27" t="s">
        <v>39</v>
      </c>
      <c r="O18" s="27" t="s">
        <v>172</v>
      </c>
    </row>
    <row r="19" spans="1:15" ht="162" x14ac:dyDescent="0.7">
      <c r="A19" s="26" t="s">
        <v>230</v>
      </c>
      <c r="B19" s="17" t="s">
        <v>155</v>
      </c>
      <c r="C19" s="27" t="s">
        <v>188</v>
      </c>
      <c r="D19" s="27" t="s">
        <v>40</v>
      </c>
      <c r="E19" s="28">
        <v>35</v>
      </c>
      <c r="F19" s="28">
        <v>75</v>
      </c>
      <c r="G19" s="29" t="s">
        <v>38</v>
      </c>
      <c r="H19" s="35"/>
      <c r="I19" s="30" t="s">
        <v>16</v>
      </c>
      <c r="J19" s="31">
        <v>1</v>
      </c>
      <c r="K19" s="31">
        <v>1</v>
      </c>
      <c r="L19" s="31">
        <v>0</v>
      </c>
      <c r="M19" s="48" t="s">
        <v>41</v>
      </c>
      <c r="N19" s="48" t="s">
        <v>123</v>
      </c>
      <c r="O19" s="48" t="s">
        <v>173</v>
      </c>
    </row>
    <row r="20" spans="1:15" ht="162" x14ac:dyDescent="0.7">
      <c r="A20" s="26" t="s">
        <v>231</v>
      </c>
      <c r="B20" s="17" t="s">
        <v>156</v>
      </c>
      <c r="C20" s="27" t="s">
        <v>189</v>
      </c>
      <c r="D20" s="27" t="s">
        <v>42</v>
      </c>
      <c r="E20" s="28">
        <v>75</v>
      </c>
      <c r="F20" s="28">
        <v>150</v>
      </c>
      <c r="G20" s="29" t="s">
        <v>38</v>
      </c>
      <c r="H20" s="27"/>
      <c r="I20" s="30" t="s">
        <v>30</v>
      </c>
      <c r="J20" s="31">
        <v>1</v>
      </c>
      <c r="K20" s="31">
        <v>1</v>
      </c>
      <c r="L20" s="31">
        <v>0</v>
      </c>
      <c r="M20" s="48" t="s">
        <v>175</v>
      </c>
      <c r="N20" s="48" t="s">
        <v>174</v>
      </c>
      <c r="O20" s="48" t="s">
        <v>43</v>
      </c>
    </row>
    <row r="21" spans="1:15" ht="135" x14ac:dyDescent="0.7">
      <c r="A21" s="26" t="s">
        <v>232</v>
      </c>
      <c r="B21" s="17" t="s">
        <v>157</v>
      </c>
      <c r="C21" s="27" t="s">
        <v>190</v>
      </c>
      <c r="D21" s="27" t="s">
        <v>44</v>
      </c>
      <c r="E21" s="28">
        <v>35</v>
      </c>
      <c r="F21" s="28">
        <v>135</v>
      </c>
      <c r="G21" s="29" t="s">
        <v>38</v>
      </c>
      <c r="H21" s="27"/>
      <c r="I21" s="30" t="s">
        <v>30</v>
      </c>
      <c r="J21" s="31">
        <v>1</v>
      </c>
      <c r="K21" s="31">
        <v>1</v>
      </c>
      <c r="L21" s="31">
        <v>0</v>
      </c>
      <c r="M21" s="48" t="s">
        <v>192</v>
      </c>
      <c r="N21" s="27" t="s">
        <v>45</v>
      </c>
      <c r="O21" s="27"/>
    </row>
    <row r="22" spans="1:15" ht="202.5" x14ac:dyDescent="0.7">
      <c r="A22" s="26" t="s">
        <v>233</v>
      </c>
      <c r="B22" s="17" t="s">
        <v>158</v>
      </c>
      <c r="C22" s="27" t="s">
        <v>191</v>
      </c>
      <c r="D22" s="27" t="s">
        <v>46</v>
      </c>
      <c r="E22" s="28">
        <v>100</v>
      </c>
      <c r="F22" s="28">
        <v>450</v>
      </c>
      <c r="G22" s="29" t="s">
        <v>38</v>
      </c>
      <c r="H22" s="27"/>
      <c r="I22" s="30" t="s">
        <v>30</v>
      </c>
      <c r="J22" s="31">
        <v>1</v>
      </c>
      <c r="K22" s="31">
        <v>1</v>
      </c>
      <c r="L22" s="31">
        <v>0</v>
      </c>
      <c r="M22" s="27" t="s">
        <v>47</v>
      </c>
      <c r="N22" s="27" t="s">
        <v>194</v>
      </c>
      <c r="O22" s="27" t="s">
        <v>193</v>
      </c>
    </row>
    <row r="23" spans="1:15" ht="108" x14ac:dyDescent="0.7">
      <c r="A23" s="26" t="s">
        <v>234</v>
      </c>
      <c r="B23" s="17" t="s">
        <v>158</v>
      </c>
      <c r="C23" s="27" t="s">
        <v>195</v>
      </c>
      <c r="D23" s="27" t="s">
        <v>48</v>
      </c>
      <c r="E23" s="28">
        <v>150</v>
      </c>
      <c r="F23" s="28">
        <v>450</v>
      </c>
      <c r="G23" s="29" t="s">
        <v>38</v>
      </c>
      <c r="H23" s="27" t="s">
        <v>49</v>
      </c>
      <c r="I23" s="30" t="s">
        <v>30</v>
      </c>
      <c r="J23" s="31">
        <v>1</v>
      </c>
      <c r="K23" s="31">
        <v>1</v>
      </c>
      <c r="L23" s="31">
        <v>0</v>
      </c>
      <c r="M23" s="27" t="s">
        <v>50</v>
      </c>
      <c r="N23" s="27" t="s">
        <v>51</v>
      </c>
      <c r="O23" s="27" t="s">
        <v>196</v>
      </c>
    </row>
    <row r="24" spans="1:15" ht="108" x14ac:dyDescent="0.7">
      <c r="A24" s="26" t="s">
        <v>235</v>
      </c>
      <c r="B24" s="17" t="s">
        <v>163</v>
      </c>
      <c r="C24" s="27" t="s">
        <v>200</v>
      </c>
      <c r="D24" s="27" t="s">
        <v>52</v>
      </c>
      <c r="E24" s="28">
        <v>75</v>
      </c>
      <c r="F24" s="33" t="s">
        <v>53</v>
      </c>
      <c r="G24" s="29" t="s">
        <v>54</v>
      </c>
      <c r="H24" s="27" t="s">
        <v>55</v>
      </c>
      <c r="I24" s="30" t="s">
        <v>30</v>
      </c>
      <c r="J24" s="31">
        <v>1</v>
      </c>
      <c r="K24" s="31">
        <v>1</v>
      </c>
      <c r="L24" s="31">
        <v>0</v>
      </c>
      <c r="M24" s="48" t="s">
        <v>56</v>
      </c>
      <c r="N24" s="27" t="s">
        <v>57</v>
      </c>
      <c r="O24" s="27" t="s">
        <v>197</v>
      </c>
    </row>
    <row r="25" spans="1:15" ht="202.5" x14ac:dyDescent="0.7">
      <c r="A25" s="26" t="s">
        <v>236</v>
      </c>
      <c r="B25" s="17" t="s">
        <v>209</v>
      </c>
      <c r="C25" s="27" t="s">
        <v>206</v>
      </c>
      <c r="D25" s="27" t="s">
        <v>267</v>
      </c>
      <c r="E25" s="28">
        <v>50</v>
      </c>
      <c r="F25" s="28"/>
      <c r="G25" s="53" t="s">
        <v>20</v>
      </c>
      <c r="H25" s="27" t="s">
        <v>59</v>
      </c>
      <c r="I25" s="15" t="s">
        <v>30</v>
      </c>
      <c r="J25" s="37">
        <v>1</v>
      </c>
      <c r="K25" s="37">
        <v>1</v>
      </c>
      <c r="L25" s="37">
        <v>0</v>
      </c>
      <c r="M25" s="27" t="s">
        <v>60</v>
      </c>
      <c r="N25" s="27" t="s">
        <v>201</v>
      </c>
      <c r="O25" s="27" t="s">
        <v>268</v>
      </c>
    </row>
    <row r="26" spans="1:15" ht="229.5" x14ac:dyDescent="0.7">
      <c r="A26" s="26" t="s">
        <v>237</v>
      </c>
      <c r="B26" s="17" t="s">
        <v>209</v>
      </c>
      <c r="C26" s="27" t="s">
        <v>210</v>
      </c>
      <c r="D26" s="27" t="s">
        <v>65</v>
      </c>
      <c r="E26" s="28">
        <v>100</v>
      </c>
      <c r="F26" s="28"/>
      <c r="G26" s="53" t="s">
        <v>20</v>
      </c>
      <c r="H26" s="35"/>
      <c r="I26" s="30" t="s">
        <v>63</v>
      </c>
      <c r="J26" s="41">
        <v>1</v>
      </c>
      <c r="K26" s="75">
        <v>1</v>
      </c>
      <c r="L26" s="58">
        <v>0</v>
      </c>
      <c r="M26" s="27" t="s">
        <v>291</v>
      </c>
      <c r="N26" s="27" t="s">
        <v>269</v>
      </c>
      <c r="O26" s="27" t="s">
        <v>270</v>
      </c>
    </row>
    <row r="27" spans="1:15" x14ac:dyDescent="0.7">
      <c r="A27" s="18" t="s">
        <v>58</v>
      </c>
      <c r="B27" s="18"/>
      <c r="C27" s="19"/>
      <c r="D27" s="19"/>
      <c r="E27" s="20"/>
      <c r="F27" s="20"/>
      <c r="G27" s="21"/>
      <c r="H27" s="19"/>
      <c r="I27" s="22"/>
      <c r="J27" s="23"/>
      <c r="K27" s="23"/>
      <c r="L27" s="23"/>
      <c r="M27" s="24"/>
      <c r="N27" s="24"/>
      <c r="O27" s="24"/>
    </row>
    <row r="28" spans="1:15" ht="189" x14ac:dyDescent="0.7">
      <c r="A28" s="26" t="s">
        <v>238</v>
      </c>
      <c r="B28" s="50" t="s">
        <v>145</v>
      </c>
      <c r="C28" s="27" t="s">
        <v>205</v>
      </c>
      <c r="D28" s="27" t="s">
        <v>61</v>
      </c>
      <c r="E28" s="53">
        <v>75</v>
      </c>
      <c r="F28" s="28"/>
      <c r="G28" s="29"/>
      <c r="H28" s="26"/>
      <c r="I28" s="15" t="s">
        <v>204</v>
      </c>
      <c r="J28" s="31">
        <v>1</v>
      </c>
      <c r="K28" s="31">
        <v>0</v>
      </c>
      <c r="L28" s="39">
        <v>1</v>
      </c>
      <c r="M28" s="27" t="s">
        <v>202</v>
      </c>
      <c r="N28" s="27" t="s">
        <v>198</v>
      </c>
      <c r="O28" s="27" t="s">
        <v>203</v>
      </c>
    </row>
    <row r="29" spans="1:15" ht="270" x14ac:dyDescent="0.7">
      <c r="A29" s="26" t="s">
        <v>239</v>
      </c>
      <c r="B29" s="50" t="s">
        <v>146</v>
      </c>
      <c r="C29" s="27" t="s">
        <v>271</v>
      </c>
      <c r="D29" s="27" t="s">
        <v>62</v>
      </c>
      <c r="E29" s="46">
        <v>65</v>
      </c>
      <c r="F29" s="46"/>
      <c r="G29" s="29"/>
      <c r="H29" s="27"/>
      <c r="I29" s="30" t="s">
        <v>63</v>
      </c>
      <c r="J29" s="40">
        <v>1</v>
      </c>
      <c r="K29" s="58">
        <v>0</v>
      </c>
      <c r="L29" s="40">
        <v>1</v>
      </c>
      <c r="M29" s="27" t="s">
        <v>64</v>
      </c>
      <c r="N29" s="27" t="s">
        <v>272</v>
      </c>
      <c r="O29" s="27" t="s">
        <v>199</v>
      </c>
    </row>
    <row r="30" spans="1:15" ht="135" x14ac:dyDescent="0.7">
      <c r="A30" s="26" t="s">
        <v>240</v>
      </c>
      <c r="B30" s="50" t="s">
        <v>131</v>
      </c>
      <c r="C30" s="27" t="s">
        <v>207</v>
      </c>
      <c r="D30" s="27" t="s">
        <v>77</v>
      </c>
      <c r="E30" s="28">
        <v>50</v>
      </c>
      <c r="F30" s="28"/>
      <c r="G30" s="29"/>
      <c r="H30" s="26"/>
      <c r="I30" s="30" t="s">
        <v>30</v>
      </c>
      <c r="J30" s="30">
        <v>1</v>
      </c>
      <c r="K30" s="56">
        <v>0</v>
      </c>
      <c r="L30" s="30">
        <v>1</v>
      </c>
      <c r="M30" s="27" t="s">
        <v>78</v>
      </c>
      <c r="N30" s="27" t="s">
        <v>273</v>
      </c>
      <c r="O30" s="27" t="s">
        <v>274</v>
      </c>
    </row>
    <row r="31" spans="1:15" ht="108" x14ac:dyDescent="0.7">
      <c r="A31" s="43" t="s">
        <v>241</v>
      </c>
      <c r="B31" s="51" t="s">
        <v>147</v>
      </c>
      <c r="C31" s="27" t="s">
        <v>208</v>
      </c>
      <c r="D31" s="27" t="s">
        <v>275</v>
      </c>
      <c r="E31" s="28">
        <f>250-71</f>
        <v>179</v>
      </c>
      <c r="F31" s="26"/>
      <c r="G31" s="26"/>
      <c r="H31" s="27" t="s">
        <v>276</v>
      </c>
      <c r="I31" s="30" t="s">
        <v>30</v>
      </c>
      <c r="J31" s="56">
        <v>1</v>
      </c>
      <c r="K31" s="56">
        <v>0</v>
      </c>
      <c r="L31" s="47">
        <v>0</v>
      </c>
      <c r="M31" s="27" t="s">
        <v>275</v>
      </c>
      <c r="N31" s="27" t="s">
        <v>277</v>
      </c>
      <c r="O31" s="27" t="s">
        <v>242</v>
      </c>
    </row>
    <row r="32" spans="1:15" x14ac:dyDescent="0.7">
      <c r="A32" s="26"/>
      <c r="B32" s="26"/>
      <c r="C32" s="27"/>
      <c r="D32" s="27"/>
      <c r="E32" s="28"/>
      <c r="F32" s="28"/>
      <c r="G32" s="29"/>
      <c r="H32" s="27"/>
      <c r="I32" s="44"/>
      <c r="J32" s="31"/>
      <c r="K32" s="31"/>
      <c r="L32" s="31"/>
      <c r="M32" s="27"/>
      <c r="N32" s="27"/>
      <c r="O32" s="27"/>
    </row>
    <row r="33" spans="1:15" x14ac:dyDescent="0.7">
      <c r="A33" s="26"/>
      <c r="B33" s="26"/>
      <c r="C33" s="27"/>
      <c r="D33" s="27"/>
      <c r="E33" s="28"/>
      <c r="F33" s="28"/>
      <c r="G33" s="29"/>
      <c r="H33" s="27"/>
      <c r="I33" s="44"/>
      <c r="J33" s="31"/>
      <c r="K33" s="31"/>
      <c r="L33" s="31"/>
      <c r="M33" s="27"/>
      <c r="N33" s="27"/>
      <c r="O33" s="27"/>
    </row>
    <row r="34" spans="1:15" x14ac:dyDescent="0.7">
      <c r="A34" s="26"/>
      <c r="B34" s="26"/>
      <c r="C34" s="27"/>
      <c r="D34" s="27"/>
      <c r="E34" s="28"/>
      <c r="F34" s="28"/>
      <c r="G34" s="29"/>
      <c r="H34" s="27"/>
      <c r="I34" s="44"/>
      <c r="J34" s="31"/>
      <c r="K34" s="31"/>
      <c r="L34" s="31"/>
      <c r="M34" s="27"/>
      <c r="N34" s="27"/>
      <c r="O34" s="27"/>
    </row>
    <row r="35" spans="1:15" x14ac:dyDescent="0.7">
      <c r="A35" s="18" t="s">
        <v>79</v>
      </c>
      <c r="B35" s="18"/>
      <c r="C35" s="19"/>
      <c r="D35" s="19"/>
      <c r="E35" s="20"/>
      <c r="F35" s="20"/>
      <c r="G35" s="21"/>
      <c r="H35" s="19"/>
      <c r="I35" s="22"/>
      <c r="J35" s="23"/>
      <c r="K35" s="23"/>
      <c r="L35" s="23"/>
      <c r="M35" s="24"/>
      <c r="N35" s="24"/>
      <c r="O35" s="24"/>
    </row>
    <row r="36" spans="1:15" ht="175.5" x14ac:dyDescent="0.7">
      <c r="A36" s="26" t="s">
        <v>243</v>
      </c>
      <c r="B36" s="19" t="s">
        <v>136</v>
      </c>
      <c r="C36" s="27" t="s">
        <v>92</v>
      </c>
      <c r="D36" s="27" t="s">
        <v>93</v>
      </c>
      <c r="E36" s="28" t="s">
        <v>122</v>
      </c>
      <c r="F36" s="28"/>
      <c r="G36" s="29"/>
      <c r="H36" s="26"/>
      <c r="I36" s="30" t="s">
        <v>70</v>
      </c>
      <c r="J36" s="31">
        <v>0</v>
      </c>
      <c r="K36" s="31">
        <v>0</v>
      </c>
      <c r="L36" s="31">
        <v>0</v>
      </c>
      <c r="M36" s="48" t="s">
        <v>211</v>
      </c>
      <c r="N36" s="48" t="s">
        <v>94</v>
      </c>
      <c r="O36" s="27" t="s">
        <v>278</v>
      </c>
    </row>
    <row r="37" spans="1:15" ht="189" x14ac:dyDescent="0.7">
      <c r="A37" s="26" t="s">
        <v>244</v>
      </c>
      <c r="B37" s="19" t="s">
        <v>164</v>
      </c>
      <c r="C37" s="27" t="s">
        <v>108</v>
      </c>
      <c r="D37" s="27" t="s">
        <v>109</v>
      </c>
      <c r="E37" s="28">
        <v>35</v>
      </c>
      <c r="F37" s="28"/>
      <c r="G37" s="29"/>
      <c r="H37" s="27"/>
      <c r="I37" s="30" t="s">
        <v>70</v>
      </c>
      <c r="J37" s="31">
        <v>0</v>
      </c>
      <c r="K37" s="31">
        <v>0</v>
      </c>
      <c r="L37" s="31" t="s">
        <v>169</v>
      </c>
      <c r="M37" s="27" t="s">
        <v>110</v>
      </c>
      <c r="N37" s="27" t="s">
        <v>165</v>
      </c>
      <c r="O37" s="27" t="s">
        <v>216</v>
      </c>
    </row>
    <row r="38" spans="1:15" ht="121.5" x14ac:dyDescent="0.7">
      <c r="A38" s="26" t="s">
        <v>245</v>
      </c>
      <c r="B38" s="19" t="s">
        <v>222</v>
      </c>
      <c r="C38" s="27" t="s">
        <v>80</v>
      </c>
      <c r="D38" s="27" t="s">
        <v>81</v>
      </c>
      <c r="E38" s="28">
        <v>100</v>
      </c>
      <c r="F38" s="28"/>
      <c r="G38" s="29"/>
      <c r="H38" s="27" t="s">
        <v>121</v>
      </c>
      <c r="I38" s="30" t="s">
        <v>70</v>
      </c>
      <c r="J38" s="44">
        <v>0</v>
      </c>
      <c r="K38" s="44">
        <v>0</v>
      </c>
      <c r="L38" s="44">
        <v>0</v>
      </c>
      <c r="M38" s="27" t="s">
        <v>279</v>
      </c>
      <c r="N38" s="27" t="s">
        <v>280</v>
      </c>
      <c r="O38" s="27" t="s">
        <v>281</v>
      </c>
    </row>
    <row r="39" spans="1:15" ht="162" x14ac:dyDescent="0.7">
      <c r="A39" s="26" t="s">
        <v>246</v>
      </c>
      <c r="B39" s="36" t="s">
        <v>212</v>
      </c>
      <c r="C39" s="48" t="s">
        <v>215</v>
      </c>
      <c r="D39" s="27" t="s">
        <v>213</v>
      </c>
      <c r="E39" s="53">
        <v>200</v>
      </c>
      <c r="F39" s="29"/>
      <c r="G39" s="29"/>
      <c r="H39" s="26"/>
      <c r="I39" s="38" t="s">
        <v>70</v>
      </c>
      <c r="J39" s="54">
        <v>0</v>
      </c>
      <c r="K39" s="54">
        <v>0</v>
      </c>
      <c r="L39" s="54">
        <v>0</v>
      </c>
      <c r="M39" s="27" t="s">
        <v>282</v>
      </c>
      <c r="N39" s="27" t="s">
        <v>66</v>
      </c>
      <c r="O39" s="27" t="s">
        <v>214</v>
      </c>
    </row>
    <row r="40" spans="1:15" ht="108" x14ac:dyDescent="0.7">
      <c r="A40" s="26" t="s">
        <v>247</v>
      </c>
      <c r="B40" s="36" t="s">
        <v>159</v>
      </c>
      <c r="C40" s="27" t="s">
        <v>67</v>
      </c>
      <c r="D40" s="27" t="s">
        <v>68</v>
      </c>
      <c r="E40" s="28">
        <v>35</v>
      </c>
      <c r="F40" s="28"/>
      <c r="G40" s="29"/>
      <c r="H40" s="27" t="s">
        <v>69</v>
      </c>
      <c r="I40" s="30" t="s">
        <v>70</v>
      </c>
      <c r="J40" s="31">
        <v>0</v>
      </c>
      <c r="K40" s="31">
        <v>0</v>
      </c>
      <c r="L40" s="31">
        <v>0</v>
      </c>
      <c r="M40" s="48" t="s">
        <v>223</v>
      </c>
      <c r="N40" s="48" t="s">
        <v>128</v>
      </c>
      <c r="O40" s="27" t="s">
        <v>283</v>
      </c>
    </row>
    <row r="41" spans="1:15" ht="135" x14ac:dyDescent="0.7">
      <c r="A41" s="26" t="s">
        <v>248</v>
      </c>
      <c r="B41" s="36" t="s">
        <v>160</v>
      </c>
      <c r="C41" s="27" t="s">
        <v>71</v>
      </c>
      <c r="D41" s="27" t="s">
        <v>72</v>
      </c>
      <c r="E41" s="28">
        <v>25</v>
      </c>
      <c r="F41" s="28"/>
      <c r="G41" s="29" t="s">
        <v>20</v>
      </c>
      <c r="H41" s="27" t="s">
        <v>73</v>
      </c>
      <c r="I41" s="38" t="s">
        <v>70</v>
      </c>
      <c r="J41" s="42">
        <v>0</v>
      </c>
      <c r="K41" s="42">
        <v>0</v>
      </c>
      <c r="L41" s="42">
        <v>0</v>
      </c>
      <c r="M41" s="27" t="s">
        <v>74</v>
      </c>
      <c r="N41" s="27" t="s">
        <v>75</v>
      </c>
      <c r="O41" s="27" t="s">
        <v>76</v>
      </c>
    </row>
    <row r="42" spans="1:15" ht="175.5" x14ac:dyDescent="0.7">
      <c r="A42" s="26" t="s">
        <v>249</v>
      </c>
      <c r="B42" s="36" t="s">
        <v>142</v>
      </c>
      <c r="C42" s="27" t="s">
        <v>82</v>
      </c>
      <c r="D42" s="27" t="s">
        <v>83</v>
      </c>
      <c r="E42" s="29">
        <v>350</v>
      </c>
      <c r="F42" s="29"/>
      <c r="G42" s="29"/>
      <c r="H42" s="27"/>
      <c r="I42" s="15" t="s">
        <v>70</v>
      </c>
      <c r="J42" s="55">
        <v>0</v>
      </c>
      <c r="K42" s="55">
        <v>0</v>
      </c>
      <c r="L42" s="55">
        <v>0</v>
      </c>
      <c r="M42" s="27" t="s">
        <v>85</v>
      </c>
      <c r="N42" s="27" t="s">
        <v>284</v>
      </c>
      <c r="O42" s="27" t="s">
        <v>221</v>
      </c>
    </row>
    <row r="43" spans="1:15" ht="175.5" x14ac:dyDescent="0.7">
      <c r="A43" s="26" t="s">
        <v>250</v>
      </c>
      <c r="B43" s="36" t="s">
        <v>135</v>
      </c>
      <c r="C43" s="27" t="s">
        <v>86</v>
      </c>
      <c r="D43" s="27" t="s">
        <v>83</v>
      </c>
      <c r="E43" s="29"/>
      <c r="F43" s="29"/>
      <c r="G43" s="29"/>
      <c r="H43" s="27" t="s">
        <v>84</v>
      </c>
      <c r="I43" s="30" t="s">
        <v>70</v>
      </c>
      <c r="J43" s="31">
        <v>0</v>
      </c>
      <c r="K43" s="31">
        <v>0</v>
      </c>
      <c r="L43" s="31">
        <v>0</v>
      </c>
      <c r="M43" s="27" t="s">
        <v>87</v>
      </c>
      <c r="N43" s="27" t="s">
        <v>285</v>
      </c>
      <c r="O43" s="27" t="s">
        <v>286</v>
      </c>
    </row>
    <row r="44" spans="1:15" ht="135" x14ac:dyDescent="0.7">
      <c r="A44" s="26" t="s">
        <v>251</v>
      </c>
      <c r="B44" s="36" t="s">
        <v>287</v>
      </c>
      <c r="C44" s="27" t="s">
        <v>88</v>
      </c>
      <c r="D44" s="27" t="s">
        <v>89</v>
      </c>
      <c r="E44" s="46"/>
      <c r="F44" s="28"/>
      <c r="G44" s="29"/>
      <c r="H44" s="48"/>
      <c r="I44" s="30" t="s">
        <v>70</v>
      </c>
      <c r="J44" s="31">
        <v>0</v>
      </c>
      <c r="K44" s="31">
        <v>0</v>
      </c>
      <c r="L44" s="31">
        <v>0</v>
      </c>
      <c r="M44" s="48" t="s">
        <v>90</v>
      </c>
      <c r="N44" s="48" t="s">
        <v>91</v>
      </c>
      <c r="O44" s="27" t="s">
        <v>263</v>
      </c>
    </row>
    <row r="45" spans="1:15" ht="148.5" x14ac:dyDescent="0.7">
      <c r="A45" s="26" t="s">
        <v>252</v>
      </c>
      <c r="B45" s="36" t="s">
        <v>141</v>
      </c>
      <c r="C45" s="27" t="s">
        <v>95</v>
      </c>
      <c r="D45" s="27" t="s">
        <v>96</v>
      </c>
      <c r="E45" s="28">
        <v>200</v>
      </c>
      <c r="F45" s="28"/>
      <c r="G45" s="29"/>
      <c r="H45" s="27"/>
      <c r="I45" s="30" t="s">
        <v>219</v>
      </c>
      <c r="J45" s="31">
        <v>0</v>
      </c>
      <c r="K45" s="31">
        <v>0</v>
      </c>
      <c r="L45" s="31">
        <v>0</v>
      </c>
      <c r="M45" s="27" t="s">
        <v>97</v>
      </c>
      <c r="N45" s="27" t="s">
        <v>129</v>
      </c>
      <c r="O45" s="27" t="s">
        <v>220</v>
      </c>
    </row>
    <row r="46" spans="1:15" ht="216" x14ac:dyDescent="0.7">
      <c r="A46" s="26" t="s">
        <v>253</v>
      </c>
      <c r="B46" s="36" t="s">
        <v>137</v>
      </c>
      <c r="C46" s="27" t="s">
        <v>98</v>
      </c>
      <c r="D46" s="27" t="s">
        <v>99</v>
      </c>
      <c r="E46" s="28">
        <v>300</v>
      </c>
      <c r="F46" s="29" t="s">
        <v>100</v>
      </c>
      <c r="G46" s="29"/>
      <c r="H46" s="27" t="s">
        <v>101</v>
      </c>
      <c r="I46" s="30" t="s">
        <v>70</v>
      </c>
      <c r="J46" s="31">
        <v>0</v>
      </c>
      <c r="K46" s="31">
        <v>0</v>
      </c>
      <c r="L46" s="31">
        <v>0</v>
      </c>
      <c r="M46" s="27" t="s">
        <v>102</v>
      </c>
      <c r="N46" s="27" t="s">
        <v>218</v>
      </c>
      <c r="O46" s="27" t="s">
        <v>217</v>
      </c>
    </row>
    <row r="47" spans="1:15" ht="121.5" x14ac:dyDescent="0.7">
      <c r="A47" s="26" t="s">
        <v>254</v>
      </c>
      <c r="B47" s="36" t="s">
        <v>140</v>
      </c>
      <c r="C47" s="27" t="s">
        <v>103</v>
      </c>
      <c r="D47" s="27" t="s">
        <v>104</v>
      </c>
      <c r="E47" s="28"/>
      <c r="F47" s="28"/>
      <c r="G47" s="29"/>
      <c r="H47" s="27"/>
      <c r="I47" s="30" t="s">
        <v>70</v>
      </c>
      <c r="J47" s="31">
        <v>0</v>
      </c>
      <c r="K47" s="31">
        <v>0</v>
      </c>
      <c r="L47" s="31">
        <v>0</v>
      </c>
      <c r="M47" s="27" t="s">
        <v>105</v>
      </c>
      <c r="N47" s="27" t="s">
        <v>106</v>
      </c>
      <c r="O47" s="27" t="s">
        <v>107</v>
      </c>
    </row>
    <row r="48" spans="1:15" ht="67.5" x14ac:dyDescent="0.7">
      <c r="A48" s="26" t="s">
        <v>255</v>
      </c>
      <c r="B48" s="36" t="s">
        <v>139</v>
      </c>
      <c r="C48" s="27" t="s">
        <v>111</v>
      </c>
      <c r="D48" s="27" t="s">
        <v>112</v>
      </c>
      <c r="E48" s="29">
        <v>35</v>
      </c>
      <c r="F48" s="28"/>
      <c r="G48" s="29"/>
      <c r="H48" s="27"/>
      <c r="I48" s="30" t="s">
        <v>70</v>
      </c>
      <c r="J48" s="31">
        <v>0</v>
      </c>
      <c r="K48" s="31">
        <v>0</v>
      </c>
      <c r="L48" s="31">
        <v>0</v>
      </c>
      <c r="M48" s="27" t="s">
        <v>113</v>
      </c>
      <c r="N48" s="27" t="s">
        <v>114</v>
      </c>
      <c r="O48" s="48" t="s">
        <v>166</v>
      </c>
    </row>
    <row r="49" spans="1:20" ht="175.5" x14ac:dyDescent="0.7">
      <c r="A49" s="26" t="s">
        <v>256</v>
      </c>
      <c r="B49" s="36" t="s">
        <v>138</v>
      </c>
      <c r="C49" s="27" t="s">
        <v>115</v>
      </c>
      <c r="D49" s="27" t="s">
        <v>116</v>
      </c>
      <c r="E49" s="29">
        <v>100</v>
      </c>
      <c r="F49" s="29"/>
      <c r="G49" s="29"/>
      <c r="H49" s="27" t="s">
        <v>117</v>
      </c>
      <c r="I49" s="30" t="s">
        <v>70</v>
      </c>
      <c r="J49" s="31">
        <v>0</v>
      </c>
      <c r="K49" s="31">
        <v>0</v>
      </c>
      <c r="L49" s="31">
        <v>0</v>
      </c>
      <c r="M49" s="27" t="s">
        <v>118</v>
      </c>
      <c r="N49" s="27" t="s">
        <v>288</v>
      </c>
      <c r="O49" s="27" t="s">
        <v>167</v>
      </c>
    </row>
    <row r="50" spans="1:20" ht="54" x14ac:dyDescent="0.7">
      <c r="A50" s="26" t="s">
        <v>257</v>
      </c>
      <c r="B50" s="52" t="s">
        <v>143</v>
      </c>
      <c r="C50" s="27" t="s">
        <v>124</v>
      </c>
      <c r="D50" s="27"/>
      <c r="E50" s="29"/>
      <c r="F50" s="29"/>
      <c r="G50" s="29"/>
      <c r="H50" s="27"/>
      <c r="I50" s="30" t="s">
        <v>70</v>
      </c>
      <c r="J50" s="31">
        <v>0</v>
      </c>
      <c r="K50" s="31">
        <v>0</v>
      </c>
      <c r="L50" s="31">
        <v>0</v>
      </c>
      <c r="M50" s="27" t="s">
        <v>168</v>
      </c>
      <c r="N50" s="27" t="s">
        <v>127</v>
      </c>
      <c r="O50" s="27" t="s">
        <v>125</v>
      </c>
    </row>
    <row r="51" spans="1:20" ht="67.5" x14ac:dyDescent="0.7">
      <c r="A51" s="26" t="s">
        <v>258</v>
      </c>
      <c r="B51" s="52" t="s">
        <v>144</v>
      </c>
      <c r="C51" s="27" t="s">
        <v>126</v>
      </c>
      <c r="D51" s="27"/>
      <c r="E51" s="29"/>
      <c r="F51" s="29"/>
      <c r="G51" s="29"/>
      <c r="H51" s="27"/>
      <c r="I51" s="30" t="s">
        <v>70</v>
      </c>
      <c r="J51" s="31">
        <v>0</v>
      </c>
      <c r="K51" s="31">
        <v>0</v>
      </c>
      <c r="L51" s="31">
        <v>0</v>
      </c>
      <c r="M51" s="27" t="s">
        <v>168</v>
      </c>
      <c r="N51" s="27" t="s">
        <v>289</v>
      </c>
      <c r="O51" s="27" t="s">
        <v>125</v>
      </c>
    </row>
    <row r="52" spans="1:20" s="59" customFormat="1" x14ac:dyDescent="0.7">
      <c r="A52" s="45"/>
      <c r="B52" s="48"/>
      <c r="C52" s="48"/>
      <c r="D52" s="48"/>
      <c r="E52" s="53"/>
      <c r="F52" s="53"/>
      <c r="G52" s="53"/>
      <c r="H52" s="48"/>
      <c r="I52" s="56"/>
      <c r="J52" s="58"/>
      <c r="K52" s="58"/>
      <c r="L52" s="58"/>
      <c r="M52" s="48"/>
      <c r="N52" s="48"/>
      <c r="O52" s="48"/>
    </row>
    <row r="53" spans="1:20" ht="27" x14ac:dyDescent="0.7">
      <c r="A53" s="26" t="s">
        <v>260</v>
      </c>
      <c r="B53" s="57" t="s">
        <v>259</v>
      </c>
      <c r="C53" s="27" t="s">
        <v>119</v>
      </c>
      <c r="D53" s="27"/>
      <c r="E53" s="28"/>
      <c r="F53" s="28"/>
      <c r="G53" s="29"/>
      <c r="H53" s="27"/>
      <c r="I53" s="30" t="s">
        <v>292</v>
      </c>
      <c r="J53" s="31">
        <v>0</v>
      </c>
      <c r="K53" s="31">
        <v>0</v>
      </c>
      <c r="L53" s="31">
        <v>0</v>
      </c>
      <c r="M53" s="27" t="s">
        <v>119</v>
      </c>
      <c r="N53" s="27" t="s">
        <v>119</v>
      </c>
      <c r="O53" s="48" t="s">
        <v>262</v>
      </c>
    </row>
    <row r="54" spans="1:20" ht="27" x14ac:dyDescent="0.7">
      <c r="A54" s="26" t="s">
        <v>261</v>
      </c>
      <c r="B54" s="57" t="s">
        <v>259</v>
      </c>
      <c r="C54" s="27" t="s">
        <v>120</v>
      </c>
      <c r="D54" s="27"/>
      <c r="E54" s="28"/>
      <c r="F54" s="28"/>
      <c r="G54" s="29"/>
      <c r="H54" s="27"/>
      <c r="I54" s="30" t="s">
        <v>292</v>
      </c>
      <c r="J54" s="31">
        <v>0</v>
      </c>
      <c r="K54" s="31">
        <v>0</v>
      </c>
      <c r="L54" s="31">
        <v>0</v>
      </c>
      <c r="M54" s="27" t="s">
        <v>120</v>
      </c>
      <c r="N54" s="27" t="s">
        <v>120</v>
      </c>
      <c r="O54" s="48" t="s">
        <v>262</v>
      </c>
    </row>
    <row r="55" spans="1:20" x14ac:dyDescent="0.7">
      <c r="A55" s="67"/>
      <c r="B55" s="67"/>
      <c r="C55" s="68"/>
      <c r="D55" s="68"/>
      <c r="E55" s="69"/>
      <c r="F55" s="69"/>
      <c r="G55" s="70"/>
      <c r="H55" s="68"/>
      <c r="I55" s="71"/>
      <c r="J55" s="72"/>
      <c r="K55" s="72"/>
      <c r="L55" s="72"/>
      <c r="M55" s="68"/>
      <c r="N55" s="68"/>
      <c r="O55" s="73"/>
      <c r="P55" s="59"/>
      <c r="Q55" s="59"/>
      <c r="R55" s="59"/>
      <c r="S55" s="59"/>
      <c r="T55" s="59"/>
    </row>
    <row r="56" spans="1:20" s="66" customFormat="1" x14ac:dyDescent="0.7">
      <c r="A56" s="60"/>
      <c r="B56" s="60"/>
      <c r="C56" s="61"/>
      <c r="D56" s="61"/>
      <c r="E56" s="62"/>
      <c r="F56" s="62"/>
      <c r="G56" s="63"/>
      <c r="H56" s="61"/>
      <c r="I56" s="64"/>
      <c r="J56" s="65"/>
      <c r="K56" s="65"/>
      <c r="L56" s="65"/>
      <c r="M56" s="61"/>
      <c r="N56" s="61"/>
      <c r="O56" s="61"/>
    </row>
    <row r="57" spans="1:20" s="66" customFormat="1" x14ac:dyDescent="0.7"/>
    <row r="58" spans="1:20" s="66" customFormat="1" x14ac:dyDescent="0.7"/>
    <row r="59" spans="1:20" s="66" customFormat="1" x14ac:dyDescent="0.7">
      <c r="C59" s="61"/>
      <c r="D59" s="61"/>
      <c r="E59" s="62"/>
      <c r="F59" s="62"/>
      <c r="G59" s="63"/>
      <c r="H59" s="61"/>
      <c r="I59" s="64"/>
      <c r="J59" s="65"/>
      <c r="K59" s="65"/>
      <c r="L59" s="65"/>
      <c r="M59" s="61"/>
      <c r="N59" s="61"/>
      <c r="O59" s="61"/>
    </row>
    <row r="60" spans="1:20" s="66" customFormat="1" x14ac:dyDescent="0.7">
      <c r="C60" s="61"/>
      <c r="D60" s="61"/>
      <c r="E60" s="62"/>
      <c r="F60" s="62"/>
      <c r="G60" s="63"/>
      <c r="H60" s="61"/>
      <c r="I60" s="64"/>
      <c r="J60" s="65"/>
      <c r="K60" s="65"/>
      <c r="L60" s="65"/>
      <c r="M60" s="61"/>
      <c r="N60" s="61"/>
      <c r="O60" s="61"/>
    </row>
  </sheetData>
  <conditionalFormatting sqref="J11:L14">
    <cfRule type="cellIs" dxfId="12" priority="6" operator="equal">
      <formula>1</formula>
    </cfRule>
    <cfRule type="cellIs" dxfId="11" priority="7" operator="greaterThan">
      <formula>0</formula>
    </cfRule>
    <cfRule type="cellIs" dxfId="10" priority="8" operator="equal">
      <formula>1</formula>
    </cfRule>
    <cfRule type="cellIs" dxfId="9" priority="9" operator="equal">
      <formula>1</formula>
    </cfRule>
  </conditionalFormatting>
  <conditionalFormatting sqref="J28:L30 J25:L26 J59:L60 J36:L55">
    <cfRule type="cellIs" dxfId="8" priority="5" operator="equal">
      <formula>1</formula>
    </cfRule>
  </conditionalFormatting>
  <conditionalFormatting sqref="J16:L26">
    <cfRule type="cellIs" dxfId="7" priority="4" operator="equal">
      <formula>1</formula>
    </cfRule>
  </conditionalFormatting>
  <conditionalFormatting sqref="J11:L54">
    <cfRule type="cellIs" dxfId="0" priority="1" operator="equal">
      <formula>1</formula>
    </cfRule>
  </conditionalFormatting>
  <printOptions headings="1" gridLines="1"/>
  <pageMargins left="0.7" right="0.7" top="0.75" bottom="0.75" header="0.3" footer="0.3"/>
  <pageSetup paperSize="17"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COMBO</vt:lpstr>
      <vt:lpstr>COMBO!Print_Area</vt:lpstr>
      <vt:lpstr>COMBO!Print_Titles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Skumatz</dc:creator>
  <cp:lastModifiedBy>Skumatz</cp:lastModifiedBy>
  <cp:lastPrinted>2021-01-11T13:41:24Z</cp:lastPrinted>
  <dcterms:created xsi:type="dcterms:W3CDTF">2021-01-08T17:14:05Z</dcterms:created>
  <dcterms:modified xsi:type="dcterms:W3CDTF">2021-01-11T13:44:26Z</dcterms:modified>
</cp:coreProperties>
</file>